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L van der Burgt\Documents\"/>
    </mc:Choice>
  </mc:AlternateContent>
  <xr:revisionPtr revIDLastSave="0" documentId="8_{9E80D972-971D-42D1-9755-47961AE0A958}" xr6:coauthVersionLast="45" xr6:coauthVersionMax="45" xr10:uidLastSave="{00000000-0000-0000-0000-000000000000}"/>
  <bookViews>
    <workbookView xWindow="-108" yWindow="-108" windowWidth="23256" windowHeight="12576" activeTab="2" xr2:uid="{5F68A292-12D2-4AF3-970F-EFC18EA50A1B}"/>
  </bookViews>
  <sheets>
    <sheet name="Begroting" sheetId="1" r:id="rId1"/>
    <sheet name="Planning" sheetId="2" r:id="rId2"/>
    <sheet name="Offer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 l="1"/>
  <c r="I28" i="1" s="1"/>
  <c r="G27" i="1"/>
  <c r="F28" i="1"/>
  <c r="F27" i="1"/>
  <c r="B40" i="1"/>
  <c r="I34" i="1"/>
  <c r="I36" i="1"/>
  <c r="F32" i="1"/>
  <c r="A23" i="3"/>
  <c r="E23" i="3"/>
  <c r="A24" i="3"/>
  <c r="E24" i="3"/>
  <c r="A25" i="3"/>
  <c r="E25" i="3"/>
  <c r="A26" i="3"/>
  <c r="E26" i="3"/>
  <c r="A27" i="3"/>
  <c r="E27" i="3"/>
  <c r="A28" i="3"/>
  <c r="E28" i="3"/>
  <c r="A29" i="3"/>
  <c r="E29" i="3"/>
  <c r="A30" i="3"/>
  <c r="E30" i="3"/>
  <c r="A31" i="3"/>
  <c r="E31" i="3"/>
  <c r="A32" i="3"/>
  <c r="E32" i="3"/>
  <c r="E22" i="3"/>
  <c r="E8" i="3"/>
  <c r="E4" i="3"/>
  <c r="F33" i="1"/>
  <c r="AQ30" i="2"/>
  <c r="A29" i="2"/>
  <c r="A28" i="2"/>
  <c r="A27" i="2"/>
  <c r="A26" i="2"/>
  <c r="A25" i="2"/>
  <c r="A24" i="2"/>
  <c r="A23" i="2"/>
  <c r="L4" i="2"/>
  <c r="G22" i="1"/>
  <c r="I44" i="1"/>
  <c r="I42" i="1"/>
  <c r="I41" i="1"/>
  <c r="I40" i="1"/>
  <c r="F35" i="1"/>
  <c r="G35" i="1" s="1"/>
  <c r="I35" i="1" s="1"/>
  <c r="G23" i="1"/>
  <c r="C22" i="1"/>
  <c r="C23" i="1" s="1"/>
  <c r="D23" i="1" s="1"/>
  <c r="D21" i="1"/>
  <c r="H21" i="1" s="1"/>
  <c r="G20" i="1"/>
  <c r="D20" i="1"/>
  <c r="G4" i="1"/>
  <c r="I27" i="1" l="1"/>
  <c r="I29" i="1" s="1"/>
  <c r="H23" i="1"/>
  <c r="H20" i="1"/>
  <c r="E33" i="3"/>
  <c r="E35" i="3" s="1"/>
  <c r="D22" i="1"/>
  <c r="H22" i="1" s="1"/>
  <c r="H24" i="1" l="1"/>
  <c r="B41" i="1" s="1"/>
  <c r="E41" i="1" s="1"/>
  <c r="E36" i="3"/>
  <c r="E40" i="1"/>
  <c r="B34" i="1" l="1"/>
  <c r="G34" i="1" s="1"/>
  <c r="B42" i="1"/>
  <c r="E42" i="1" s="1"/>
  <c r="B36" i="1"/>
  <c r="G36" i="1" s="1"/>
  <c r="B32" i="1"/>
  <c r="G32" i="1" s="1"/>
  <c r="I32" i="1" s="1"/>
  <c r="B33" i="1"/>
  <c r="G33" i="1" s="1"/>
  <c r="I33" i="1" s="1"/>
  <c r="I37" i="1" s="1"/>
  <c r="B44" i="1"/>
  <c r="E44" i="1" s="1"/>
  <c r="B43" i="1"/>
  <c r="G43" i="1" s="1"/>
  <c r="I43" i="1" s="1"/>
  <c r="I45" i="1" l="1"/>
  <c r="I46" i="1" s="1"/>
  <c r="I47" i="1" l="1"/>
  <c r="I48" i="1"/>
  <c r="I49" i="1" l="1"/>
  <c r="I50" i="1" s="1"/>
  <c r="I51" i="1" s="1"/>
</calcChain>
</file>

<file path=xl/sharedStrings.xml><?xml version="1.0" encoding="utf-8"?>
<sst xmlns="http://schemas.openxmlformats.org/spreadsheetml/2006/main" count="156" uniqueCount="115">
  <si>
    <t>Je bedrijfsnaam</t>
  </si>
  <si>
    <t>Begroting gevels kiosk</t>
  </si>
  <si>
    <t>Opgesteld door</t>
  </si>
  <si>
    <t>DATUM:</t>
  </si>
  <si>
    <t>Naam:</t>
  </si>
  <si>
    <t>Projectnr.</t>
  </si>
  <si>
    <t>Klantnummer:</t>
  </si>
  <si>
    <t>Gegevens opdrachtgever</t>
  </si>
  <si>
    <t>Adres:</t>
  </si>
  <si>
    <t>Postcode en plaats:</t>
  </si>
  <si>
    <t>Telefoonnr:</t>
  </si>
  <si>
    <t>Opmerkingen of bijzondere instructies</t>
  </si>
  <si>
    <t xml:space="preserve">Uurtarief excl BTW: </t>
  </si>
  <si>
    <t>Geen</t>
  </si>
  <si>
    <t>Berekening m² metselwerk.</t>
  </si>
  <si>
    <t>Maten invullen in meters</t>
  </si>
  <si>
    <t>lengte</t>
  </si>
  <si>
    <t>hoogte</t>
  </si>
  <si>
    <t>totaal m² gevel</t>
  </si>
  <si>
    <t>breedte kozijn</t>
  </si>
  <si>
    <t>hoogte kozijn</t>
  </si>
  <si>
    <t>m² kozijn</t>
  </si>
  <si>
    <t>m² metselwerk</t>
  </si>
  <si>
    <t>Voorgevel</t>
  </si>
  <si>
    <t>Achter gevel</t>
  </si>
  <si>
    <t>x</t>
  </si>
  <si>
    <t>Linkerzijgevel</t>
  </si>
  <si>
    <t>Rechter zij gevel</t>
  </si>
  <si>
    <t xml:space="preserve">Totaal m2 </t>
  </si>
  <si>
    <t>Berekening kosten arbeid stelwerk</t>
  </si>
  <si>
    <t>Aantal</t>
  </si>
  <si>
    <r>
      <t>Eenheid
m</t>
    </r>
    <r>
      <rPr>
        <b/>
        <vertAlign val="superscript"/>
        <sz val="10"/>
        <rFont val="Arial"/>
        <family val="2"/>
      </rPr>
      <t>1</t>
    </r>
    <r>
      <rPr>
        <b/>
        <sz val="10"/>
        <rFont val="Arial"/>
        <family val="2"/>
      </rPr>
      <t>/m</t>
    </r>
    <r>
      <rPr>
        <b/>
        <vertAlign val="superscript"/>
        <sz val="10"/>
        <rFont val="Arial"/>
        <family val="2"/>
      </rPr>
      <t>2</t>
    </r>
    <r>
      <rPr>
        <b/>
        <sz val="10"/>
        <rFont val="Arial"/>
        <family val="2"/>
      </rPr>
      <t>/st</t>
    </r>
  </si>
  <si>
    <t>Tijdnorm
uur/ st of m²</t>
  </si>
  <si>
    <t>Aantal 
personen</t>
  </si>
  <si>
    <t>Totaal uren verwerkingstijd</t>
  </si>
  <si>
    <t>Totaal uren
arbeid</t>
  </si>
  <si>
    <t>Totalen</t>
  </si>
  <si>
    <t>Timmerman profielen stellen</t>
  </si>
  <si>
    <t>Timmerman kozijnen stellen</t>
  </si>
  <si>
    <t>Totaal kosten arbeid stelwerk</t>
  </si>
  <si>
    <t>Berekening kosten arbeid metselwerk</t>
  </si>
  <si>
    <t>Metselwerk</t>
  </si>
  <si>
    <t>m²</t>
  </si>
  <si>
    <t>Opperen</t>
  </si>
  <si>
    <t>Ankers aanbrengen</t>
  </si>
  <si>
    <t>Steigerwerk</t>
  </si>
  <si>
    <t>st</t>
  </si>
  <si>
    <t>Voegwerk</t>
  </si>
  <si>
    <t>Totaal kosten arbeid metselwerk</t>
  </si>
  <si>
    <t>Berekening kosten materiaal</t>
  </si>
  <si>
    <t>Norm
stuks,kg /m²</t>
  </si>
  <si>
    <t>Totaal 
benodigd</t>
  </si>
  <si>
    <t>kg / afname eenheid</t>
  </si>
  <si>
    <t>aantal afname eenheden</t>
  </si>
  <si>
    <t>prijs /afname eenheid</t>
  </si>
  <si>
    <t>stenen</t>
  </si>
  <si>
    <t>cement</t>
  </si>
  <si>
    <t>zand</t>
  </si>
  <si>
    <t>ankers en roosters</t>
  </si>
  <si>
    <t>voegmortel</t>
  </si>
  <si>
    <t>Totaal kosten materiaal</t>
  </si>
  <si>
    <t>KOSTPRIJS</t>
  </si>
  <si>
    <t>ALGEMENE KOSTEN</t>
  </si>
  <si>
    <t>%</t>
  </si>
  <si>
    <t>WINST EN RISICO</t>
  </si>
  <si>
    <r>
      <t xml:space="preserve">PRIJS EXCL. BTW 
</t>
    </r>
    <r>
      <rPr>
        <sz val="10"/>
        <rFont val="Arial"/>
        <family val="2"/>
      </rPr>
      <t>(aanbiedingsprijs aannemers)</t>
    </r>
  </si>
  <si>
    <t>BTW</t>
  </si>
  <si>
    <t>AANBIEDINGSPRIJS PARTICULIEREN</t>
  </si>
  <si>
    <t>per m²</t>
  </si>
  <si>
    <t>KG per m2</t>
  </si>
  <si>
    <t>Planning gevels kiosk</t>
  </si>
  <si>
    <t xml:space="preserve">Planning </t>
  </si>
  <si>
    <t>Metselwerk kiosk</t>
  </si>
  <si>
    <t xml:space="preserve">week </t>
  </si>
  <si>
    <t xml:space="preserve">week 1 </t>
  </si>
  <si>
    <t>dag</t>
  </si>
  <si>
    <t>maandag</t>
  </si>
  <si>
    <t>dinsdag</t>
  </si>
  <si>
    <t>woensdag</t>
  </si>
  <si>
    <t>donderdag</t>
  </si>
  <si>
    <t>vrijdag</t>
  </si>
  <si>
    <t>beschrijving</t>
  </si>
  <si>
    <t>uur</t>
  </si>
  <si>
    <t xml:space="preserve">In totaal heb je 40 uur aan werkuren om in te delen. </t>
  </si>
  <si>
    <t>Totaal uren</t>
  </si>
  <si>
    <t>Tijdnorm
uur</t>
  </si>
  <si>
    <t>Offerte gevels kiosk</t>
  </si>
  <si>
    <t>[Adres]</t>
  </si>
  <si>
    <t>[Postcode en plaats]</t>
  </si>
  <si>
    <t>Offertenr.</t>
  </si>
  <si>
    <t>[Telefoonnr.]</t>
  </si>
  <si>
    <t>Offerte voor:</t>
  </si>
  <si>
    <t>Offerte geldig tot:</t>
  </si>
  <si>
    <t>[Naam]</t>
  </si>
  <si>
    <t>Opgesteld door:</t>
  </si>
  <si>
    <t>[Bedrijfsnaam]</t>
  </si>
  <si>
    <t>Opmerkingen of bijzondere instructies:</t>
  </si>
  <si>
    <t>[Geen]</t>
  </si>
  <si>
    <t>CONTACTPERSOON</t>
  </si>
  <si>
    <t>INKOOPORDERNR.</t>
  </si>
  <si>
    <t>VERZENDDATUM</t>
  </si>
  <si>
    <t>VERZENDEN VIA</t>
  </si>
  <si>
    <t>VOORWAARDEN</t>
  </si>
  <si>
    <t>Bij ontvangst te betalen</t>
  </si>
  <si>
    <t>Omschrijving</t>
  </si>
  <si>
    <t>Hoeveelheid</t>
  </si>
  <si>
    <t>Prijs per eenheid</t>
  </si>
  <si>
    <t>Bedrag</t>
  </si>
  <si>
    <t>SUBTOTAAL</t>
  </si>
  <si>
    <t>BTW-TARIEF</t>
  </si>
  <si>
    <t>BTW-BEDRAG</t>
  </si>
  <si>
    <t>TOTAAL</t>
  </si>
  <si>
    <t>Neem bij vragen over deze offerte contact op met [naam contactpersoon], telefoonnummer, e-mailadres.</t>
  </si>
  <si>
    <t>Timmerman</t>
  </si>
  <si>
    <t>Bedrijfsnaam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</si>
</sst>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164" formatCode="[$€-413]\ #,##0.00_-"/>
    <numFmt numFmtId="165" formatCode="@\ \ "/>
    <numFmt numFmtId="166" formatCode="&quot;€&quot;\ #,##0.00"/>
    <numFmt numFmtId="167" formatCode="[$€-413]\ #,##0.00"/>
    <numFmt numFmtId="169" formatCode="[$€-413]\ #,##0.00_-;[$€-413]\ #,##0.00\-"/>
    <numFmt numFmtId="170"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8"/>
      <name val="Arial"/>
      <family val="2"/>
    </font>
    <font>
      <sz val="28"/>
      <color rgb="FFC9E5DC"/>
      <name val="Arial Black"/>
      <family val="2"/>
    </font>
    <font>
      <sz val="28"/>
      <color rgb="FFD8E4E8"/>
      <name val="Arial Black"/>
      <family val="2"/>
    </font>
    <font>
      <sz val="28"/>
      <color indexed="43"/>
      <name val="Arial Black"/>
      <family val="2"/>
    </font>
    <font>
      <b/>
      <i/>
      <sz val="10"/>
      <name val="Arial"/>
      <family val="2"/>
    </font>
    <font>
      <b/>
      <sz val="10"/>
      <name val="Arial"/>
      <family val="2"/>
    </font>
    <font>
      <sz val="10"/>
      <name val="Arial"/>
      <family val="2"/>
    </font>
    <font>
      <b/>
      <sz val="10"/>
      <color theme="0"/>
      <name val="Arial"/>
      <family val="2"/>
    </font>
    <font>
      <b/>
      <vertAlign val="superscript"/>
      <sz val="10"/>
      <name val="Arial"/>
      <family val="2"/>
    </font>
    <font>
      <sz val="28"/>
      <color rgb="FF1D5166"/>
      <name val="Arial Black"/>
      <family val="2"/>
    </font>
    <font>
      <i/>
      <sz val="10"/>
      <name val="Arial"/>
      <family val="2"/>
    </font>
  </fonts>
  <fills count="17">
    <fill>
      <patternFill patternType="none"/>
    </fill>
    <fill>
      <patternFill patternType="gray125"/>
    </fill>
    <fill>
      <patternFill patternType="solid">
        <fgColor rgb="FFEBBC32"/>
        <bgColor indexed="64"/>
      </patternFill>
    </fill>
    <fill>
      <patternFill patternType="solid">
        <fgColor rgb="FF1D5166"/>
        <bgColor indexed="64"/>
      </patternFill>
    </fill>
    <fill>
      <patternFill patternType="solid">
        <fgColor theme="0" tint="-4.9989318521683403E-2"/>
        <bgColor indexed="64"/>
      </patternFill>
    </fill>
    <fill>
      <patternFill patternType="gray125">
        <bgColor rgb="FFE8F3F8"/>
      </patternFill>
    </fill>
    <fill>
      <patternFill patternType="solid">
        <fgColor rgb="FFE8F3F8"/>
        <bgColor indexed="64"/>
      </patternFill>
    </fill>
    <fill>
      <patternFill patternType="solid">
        <fgColor rgb="FF4DA388"/>
        <bgColor indexed="64"/>
      </patternFill>
    </fill>
    <fill>
      <patternFill patternType="gray125">
        <bgColor rgb="FFFBF2D9"/>
      </patternFill>
    </fill>
    <fill>
      <patternFill patternType="solid">
        <fgColor rgb="FFFBF2D9"/>
        <bgColor indexed="64"/>
      </patternFill>
    </fill>
    <fill>
      <patternFill patternType="gray125">
        <bgColor rgb="FFE0F0EB"/>
      </patternFill>
    </fill>
    <fill>
      <patternFill patternType="solid">
        <fgColor rgb="FF78291A"/>
        <bgColor indexed="64"/>
      </patternFill>
    </fill>
    <fill>
      <patternFill patternType="gray125">
        <bgColor rgb="FFFAEDEA"/>
      </patternFill>
    </fill>
    <fill>
      <patternFill patternType="solid">
        <fgColor rgb="FFFAEDEA"/>
        <bgColor indexed="64"/>
      </patternFill>
    </fill>
    <fill>
      <patternFill patternType="solid">
        <fgColor indexed="65"/>
        <bgColor indexed="64"/>
      </patternFill>
    </fill>
    <fill>
      <patternFill patternType="solid">
        <fgColor theme="5" tint="0.79998168889431442"/>
        <bgColor indexed="64"/>
      </patternFill>
    </fill>
    <fill>
      <patternFill patternType="solid">
        <fgColor rgb="FF00B0F0"/>
        <bgColor indexed="64"/>
      </patternFill>
    </fill>
  </fills>
  <borders count="4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54">
    <xf numFmtId="0" fontId="0" fillId="0" borderId="0" xfId="0"/>
    <xf numFmtId="0" fontId="0" fillId="0" borderId="0" xfId="0" applyProtection="1">
      <protection locked="0"/>
    </xf>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5" fillId="0" borderId="0" xfId="0" applyFont="1" applyProtection="1">
      <protection locked="0"/>
    </xf>
    <xf numFmtId="0" fontId="6" fillId="0" borderId="0" xfId="0" applyFont="1" applyAlignment="1" applyProtection="1">
      <alignment horizontal="right"/>
      <protection locked="0"/>
    </xf>
    <xf numFmtId="0" fontId="7" fillId="0" borderId="0" xfId="0" applyFont="1" applyProtection="1">
      <protection locked="0"/>
    </xf>
    <xf numFmtId="0" fontId="8" fillId="0" borderId="0" xfId="0" applyFont="1" applyProtection="1">
      <protection locked="0"/>
    </xf>
    <xf numFmtId="0" fontId="8" fillId="0" borderId="0" xfId="0" applyFont="1"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49" fontId="0" fillId="0" borderId="0" xfId="0" applyNumberFormat="1" applyProtection="1">
      <protection locked="0"/>
    </xf>
    <xf numFmtId="0" fontId="9" fillId="0" borderId="0" xfId="0" applyFont="1" applyProtection="1">
      <protection locked="0"/>
    </xf>
    <xf numFmtId="164" fontId="9" fillId="2" borderId="0" xfId="0" applyNumberFormat="1" applyFont="1" applyFill="1" applyAlignment="1" applyProtection="1">
      <alignment horizontal="right" vertical="center"/>
      <protection locked="0"/>
    </xf>
    <xf numFmtId="0" fontId="8" fillId="0" borderId="0" xfId="0" applyFont="1"/>
    <xf numFmtId="0" fontId="10" fillId="3" borderId="1" xfId="0" applyFont="1" applyFill="1" applyBorder="1" applyAlignment="1">
      <alignment horizontal="center" vertical="center"/>
    </xf>
    <xf numFmtId="0" fontId="0" fillId="0" borderId="2" xfId="0" applyBorder="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8" fillId="4" borderId="5" xfId="0" applyFont="1" applyFill="1" applyBorder="1" applyAlignment="1">
      <alignment horizontal="center" vertical="center" wrapText="1"/>
    </xf>
    <xf numFmtId="0" fontId="0" fillId="0" borderId="6" xfId="0" applyBorder="1" applyAlignment="1">
      <alignment vertical="center"/>
    </xf>
    <xf numFmtId="4" fontId="0" fillId="6" borderId="8" xfId="0" applyNumberFormat="1" applyFill="1" applyBorder="1" applyAlignment="1" applyProtection="1">
      <alignment horizontal="center" vertical="center"/>
      <protection locked="0"/>
    </xf>
    <xf numFmtId="4" fontId="0" fillId="5" borderId="8" xfId="0" applyNumberFormat="1" applyFill="1" applyBorder="1" applyAlignment="1">
      <alignment horizontal="center" vertical="center"/>
    </xf>
    <xf numFmtId="2" fontId="10" fillId="3" borderId="2"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7" borderId="9" xfId="0" applyFont="1" applyFill="1" applyBorder="1" applyAlignment="1">
      <alignment horizontal="center" vertical="center"/>
    </xf>
    <xf numFmtId="0" fontId="0" fillId="9" borderId="10" xfId="0" applyFill="1" applyBorder="1" applyAlignment="1" applyProtection="1">
      <alignment horizontal="right" vertical="center"/>
      <protection locked="0"/>
    </xf>
    <xf numFmtId="4" fontId="0" fillId="8" borderId="8" xfId="0" applyNumberFormat="1" applyFill="1" applyBorder="1" applyAlignment="1">
      <alignment horizontal="right" vertical="center"/>
    </xf>
    <xf numFmtId="3" fontId="0" fillId="8" borderId="8" xfId="0" applyNumberFormat="1" applyFill="1" applyBorder="1" applyAlignment="1">
      <alignment horizontal="right" vertical="center"/>
    </xf>
    <xf numFmtId="164" fontId="8" fillId="10" borderId="11" xfId="0" applyNumberFormat="1" applyFont="1" applyFill="1" applyBorder="1" applyAlignment="1">
      <alignment horizontal="right" vertical="center"/>
    </xf>
    <xf numFmtId="164" fontId="8" fillId="2" borderId="3" xfId="1" applyNumberFormat="1" applyFont="1" applyFill="1" applyBorder="1" applyAlignment="1" applyProtection="1">
      <alignment horizontal="right" vertical="center"/>
    </xf>
    <xf numFmtId="164" fontId="8" fillId="10" borderId="12" xfId="0" applyNumberFormat="1" applyFont="1" applyFill="1" applyBorder="1" applyAlignment="1">
      <alignment horizontal="right"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3" xfId="0" applyFont="1" applyFill="1" applyBorder="1" applyAlignment="1">
      <alignment horizontal="center" vertical="center"/>
    </xf>
    <xf numFmtId="164" fontId="0" fillId="12" borderId="8" xfId="0" applyNumberFormat="1" applyFill="1" applyBorder="1" applyAlignment="1">
      <alignment horizontal="right" vertical="center"/>
    </xf>
    <xf numFmtId="1" fontId="0" fillId="12" borderId="8" xfId="0" applyNumberFormat="1" applyFill="1" applyBorder="1" applyAlignment="1">
      <alignment horizontal="right" vertical="center"/>
    </xf>
    <xf numFmtId="0" fontId="0" fillId="12" borderId="8" xfId="0" applyFill="1" applyBorder="1" applyAlignment="1">
      <alignment horizontal="right" vertical="center"/>
    </xf>
    <xf numFmtId="0" fontId="9" fillId="12" borderId="8" xfId="0" applyFont="1" applyFill="1" applyBorder="1" applyAlignment="1">
      <alignment horizontal="right" vertical="center"/>
    </xf>
    <xf numFmtId="164" fontId="10" fillId="11" borderId="3" xfId="0" applyNumberFormat="1" applyFont="1" applyFill="1" applyBorder="1" applyAlignment="1">
      <alignment horizontal="right" vertical="center"/>
    </xf>
    <xf numFmtId="0" fontId="0" fillId="0" borderId="7" xfId="0" applyBorder="1" applyAlignment="1">
      <alignment horizontal="left" vertical="center"/>
    </xf>
    <xf numFmtId="0" fontId="0" fillId="0" borderId="0" xfId="0" applyAlignment="1">
      <alignment horizontal="left" vertical="center"/>
    </xf>
    <xf numFmtId="0" fontId="0" fillId="0" borderId="0" xfId="0" applyAlignment="1">
      <alignment vertical="center"/>
    </xf>
    <xf numFmtId="165" fontId="8" fillId="1" borderId="15" xfId="0" applyNumberFormat="1" applyFont="1" applyFill="1" applyBorder="1" applyAlignment="1">
      <alignment horizontal="left" vertical="center"/>
    </xf>
    <xf numFmtId="165" fontId="8" fillId="1" borderId="16" xfId="0" applyNumberFormat="1" applyFont="1" applyFill="1" applyBorder="1" applyAlignment="1">
      <alignment horizontal="left" vertical="center"/>
    </xf>
    <xf numFmtId="166" fontId="8" fillId="10" borderId="11" xfId="0" applyNumberFormat="1" applyFont="1" applyFill="1" applyBorder="1" applyAlignment="1">
      <alignment horizontal="right" vertical="center"/>
    </xf>
    <xf numFmtId="165" fontId="8" fillId="1" borderId="17" xfId="0" applyNumberFormat="1" applyFont="1" applyFill="1" applyBorder="1" applyAlignment="1">
      <alignment horizontal="left" vertical="center"/>
    </xf>
    <xf numFmtId="0" fontId="0" fillId="14" borderId="17" xfId="0" applyFill="1" applyBorder="1" applyAlignment="1" applyProtection="1">
      <alignment horizontal="right" vertical="center"/>
      <protection locked="0"/>
    </xf>
    <xf numFmtId="166" fontId="8" fillId="10" borderId="18" xfId="0" applyNumberFormat="1" applyFont="1" applyFill="1" applyBorder="1" applyAlignment="1">
      <alignment horizontal="right" vertical="center"/>
    </xf>
    <xf numFmtId="0" fontId="9" fillId="1" borderId="0" xfId="0" applyFont="1" applyFill="1" applyAlignment="1">
      <alignment vertical="center"/>
    </xf>
    <xf numFmtId="166" fontId="8" fillId="10" borderId="19" xfId="0" applyNumberFormat="1" applyFont="1" applyFill="1" applyBorder="1" applyAlignment="1">
      <alignment horizontal="right" vertical="center"/>
    </xf>
    <xf numFmtId="165" fontId="8" fillId="1" borderId="20" xfId="0" applyNumberFormat="1" applyFont="1" applyFill="1" applyBorder="1" applyAlignment="1">
      <alignment horizontal="left" vertical="center" wrapText="1"/>
    </xf>
    <xf numFmtId="0" fontId="0" fillId="1" borderId="20" xfId="0" applyFill="1" applyBorder="1" applyAlignment="1">
      <alignment horizontal="left" vertical="center" wrapText="1"/>
    </xf>
    <xf numFmtId="0" fontId="0" fillId="1" borderId="21" xfId="0" applyFill="1" applyBorder="1" applyAlignment="1">
      <alignment horizontal="left" vertical="center" wrapText="1"/>
    </xf>
    <xf numFmtId="166" fontId="8" fillId="10" borderId="22" xfId="0" applyNumberFormat="1" applyFont="1" applyFill="1" applyBorder="1" applyAlignment="1">
      <alignment horizontal="right" vertical="center"/>
    </xf>
    <xf numFmtId="165" fontId="8" fillId="1" borderId="23" xfId="0" applyNumberFormat="1" applyFont="1" applyFill="1" applyBorder="1" applyAlignment="1">
      <alignment horizontal="left" vertical="center"/>
    </xf>
    <xf numFmtId="0" fontId="0" fillId="1" borderId="23" xfId="0" applyFill="1" applyBorder="1" applyAlignment="1">
      <alignment vertical="center"/>
    </xf>
    <xf numFmtId="165" fontId="8" fillId="0" borderId="2" xfId="0" applyNumberFormat="1" applyFont="1" applyBorder="1" applyAlignment="1">
      <alignment horizontal="left" vertical="center"/>
    </xf>
    <xf numFmtId="165" fontId="8" fillId="1" borderId="2" xfId="0" applyNumberFormat="1" applyFont="1" applyFill="1" applyBorder="1" applyAlignment="1">
      <alignment horizontal="left" vertical="center"/>
    </xf>
    <xf numFmtId="165" fontId="8" fillId="1" borderId="24" xfId="0" applyNumberFormat="1" applyFont="1" applyFill="1" applyBorder="1" applyAlignment="1">
      <alignment horizontal="left" vertical="center"/>
    </xf>
    <xf numFmtId="166" fontId="8" fillId="10" borderId="12" xfId="0" applyNumberFormat="1" applyFont="1" applyFill="1" applyBorder="1" applyAlignment="1">
      <alignment horizontal="right" vertical="center"/>
    </xf>
    <xf numFmtId="0" fontId="9" fillId="0" borderId="0" xfId="0" applyFont="1" applyAlignment="1" applyProtection="1">
      <alignment horizontal="left"/>
      <protection locked="0"/>
    </xf>
    <xf numFmtId="0" fontId="8" fillId="0" borderId="0" xfId="0" applyFont="1" applyAlignment="1">
      <alignment horizontal="left"/>
    </xf>
    <xf numFmtId="0" fontId="8" fillId="4" borderId="4" xfId="0" applyFont="1" applyFill="1" applyBorder="1" applyAlignment="1">
      <alignment horizontal="left" vertical="center" wrapText="1"/>
    </xf>
    <xf numFmtId="4" fontId="0" fillId="5" borderId="7" xfId="0" applyNumberFormat="1" applyFill="1" applyBorder="1" applyAlignment="1">
      <alignment horizontal="left" vertical="center"/>
    </xf>
    <xf numFmtId="4" fontId="9" fillId="5" borderId="7" xfId="0" applyNumberFormat="1" applyFont="1" applyFill="1" applyBorder="1" applyAlignment="1">
      <alignment horizontal="left" vertical="center"/>
    </xf>
    <xf numFmtId="4" fontId="0" fillId="8" borderId="8" xfId="0" applyNumberFormat="1" applyFill="1" applyBorder="1" applyAlignment="1">
      <alignment horizontal="left" vertical="center"/>
    </xf>
    <xf numFmtId="164" fontId="0" fillId="12" borderId="8" xfId="0" applyNumberFormat="1" applyFill="1" applyBorder="1" applyAlignment="1">
      <alignment horizontal="left" vertical="center"/>
    </xf>
    <xf numFmtId="0" fontId="0" fillId="0" borderId="7" xfId="0" applyBorder="1" applyAlignment="1">
      <alignment horizontal="left"/>
    </xf>
    <xf numFmtId="0" fontId="0" fillId="0" borderId="0" xfId="0" applyAlignment="1">
      <alignment horizontal="left"/>
    </xf>
    <xf numFmtId="2" fontId="0" fillId="12" borderId="8" xfId="0" applyNumberFormat="1" applyFill="1" applyBorder="1" applyAlignment="1">
      <alignment horizontal="right" vertical="center"/>
    </xf>
    <xf numFmtId="2" fontId="0" fillId="15" borderId="8" xfId="0" applyNumberFormat="1" applyFill="1" applyBorder="1" applyAlignment="1">
      <alignment horizontal="right" vertical="center"/>
    </xf>
    <xf numFmtId="0" fontId="0" fillId="15" borderId="0" xfId="0" applyFill="1" applyAlignment="1" applyProtection="1">
      <alignment horizontal="right" vertical="center"/>
      <protection locked="0"/>
    </xf>
    <xf numFmtId="167" fontId="0" fillId="0" borderId="0" xfId="0" applyNumberFormat="1"/>
    <xf numFmtId="1" fontId="9" fillId="12" borderId="8" xfId="0" applyNumberFormat="1" applyFont="1" applyFill="1" applyBorder="1" applyAlignment="1">
      <alignment horizontal="right" vertical="center"/>
    </xf>
    <xf numFmtId="0" fontId="0" fillId="16" borderId="23" xfId="0" applyFill="1" applyBorder="1" applyAlignment="1" applyProtection="1">
      <alignment horizontal="right" vertical="center"/>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5"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3"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25" xfId="0" applyFont="1" applyFill="1" applyBorder="1" applyAlignment="1">
      <alignment horizontal="center" vertical="center"/>
    </xf>
    <xf numFmtId="0" fontId="0" fillId="13" borderId="27" xfId="0" applyFill="1" applyBorder="1" applyAlignment="1" applyProtection="1">
      <alignment horizontal="center" vertical="center"/>
      <protection locked="0"/>
    </xf>
    <xf numFmtId="0" fontId="0" fillId="13" borderId="4" xfId="0" applyFill="1" applyBorder="1" applyAlignment="1" applyProtection="1">
      <alignment horizontal="right" vertical="center"/>
      <protection locked="0"/>
    </xf>
    <xf numFmtId="0" fontId="0" fillId="13" borderId="5" xfId="0" applyFill="1" applyBorder="1" applyAlignment="1" applyProtection="1">
      <alignment horizontal="right" vertical="center"/>
      <protection locked="0"/>
    </xf>
    <xf numFmtId="0" fontId="0" fillId="13" borderId="28" xfId="0" applyFill="1" applyBorder="1" applyAlignment="1" applyProtection="1">
      <alignment horizontal="right" vertical="center"/>
      <protection locked="0"/>
    </xf>
    <xf numFmtId="0" fontId="0" fillId="13" borderId="16" xfId="0" applyFill="1" applyBorder="1" applyAlignment="1" applyProtection="1">
      <alignment horizontal="right" vertical="center"/>
      <protection locked="0"/>
    </xf>
    <xf numFmtId="0" fontId="0" fillId="13" borderId="29" xfId="0" applyFill="1" applyBorder="1" applyAlignment="1" applyProtection="1">
      <alignment horizontal="right" vertical="center"/>
      <protection locked="0"/>
    </xf>
    <xf numFmtId="0" fontId="0" fillId="13" borderId="20" xfId="0" applyFill="1" applyBorder="1" applyAlignment="1" applyProtection="1">
      <alignment horizontal="center" vertical="center"/>
      <protection locked="0"/>
    </xf>
    <xf numFmtId="0" fontId="0" fillId="13" borderId="31" xfId="0" applyFill="1" applyBorder="1" applyAlignment="1" applyProtection="1">
      <alignment horizontal="right" vertical="center"/>
      <protection locked="0"/>
    </xf>
    <xf numFmtId="0" fontId="0" fillId="13" borderId="32" xfId="0" applyFill="1" applyBorder="1" applyAlignment="1" applyProtection="1">
      <alignment horizontal="right" vertical="center"/>
      <protection locked="0"/>
    </xf>
    <xf numFmtId="0" fontId="0" fillId="13" borderId="18" xfId="0" applyFill="1" applyBorder="1" applyAlignment="1" applyProtection="1">
      <alignment horizontal="right" vertical="center"/>
      <protection locked="0"/>
    </xf>
    <xf numFmtId="0" fontId="0" fillId="13" borderId="21" xfId="0" applyFill="1" applyBorder="1" applyAlignment="1" applyProtection="1">
      <alignment horizontal="right" vertical="center"/>
      <protection locked="0"/>
    </xf>
    <xf numFmtId="0" fontId="0" fillId="13" borderId="33" xfId="0" applyFill="1" applyBorder="1" applyAlignment="1" applyProtection="1">
      <alignment horizontal="right" vertical="center"/>
      <protection locked="0"/>
    </xf>
    <xf numFmtId="0" fontId="0" fillId="13" borderId="0" xfId="0" applyFill="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34" xfId="0" applyFill="1" applyBorder="1" applyAlignment="1" applyProtection="1">
      <alignment horizontal="right" vertical="center"/>
      <protection locked="0"/>
    </xf>
    <xf numFmtId="0" fontId="0" fillId="13" borderId="35" xfId="0" applyFill="1" applyBorder="1" applyAlignment="1" applyProtection="1">
      <alignment horizontal="right" vertical="center"/>
      <protection locked="0"/>
    </xf>
    <xf numFmtId="0" fontId="0" fillId="13" borderId="19" xfId="0" applyFill="1" applyBorder="1" applyAlignment="1" applyProtection="1">
      <alignment horizontal="right" vertical="center"/>
      <protection locked="0"/>
    </xf>
    <xf numFmtId="0" fontId="0" fillId="13" borderId="36" xfId="0" applyFill="1" applyBorder="1" applyAlignment="1" applyProtection="1">
      <alignment horizontal="right" vertical="center"/>
      <protection locked="0"/>
    </xf>
    <xf numFmtId="0" fontId="0" fillId="13" borderId="37" xfId="0" applyFill="1" applyBorder="1" applyAlignment="1" applyProtection="1">
      <alignment horizontal="right" vertical="center"/>
      <protection locked="0"/>
    </xf>
    <xf numFmtId="4" fontId="0" fillId="13" borderId="26" xfId="0" applyNumberFormat="1" applyFill="1" applyBorder="1" applyAlignment="1" applyProtection="1">
      <alignment horizontal="center" vertical="center"/>
      <protection locked="0"/>
    </xf>
    <xf numFmtId="4" fontId="0" fillId="13" borderId="30" xfId="0" applyNumberFormat="1" applyFill="1" applyBorder="1" applyAlignment="1" applyProtection="1">
      <alignment horizontal="center" vertical="center"/>
      <protection locked="0"/>
    </xf>
    <xf numFmtId="4" fontId="0" fillId="13" borderId="7" xfId="0" applyNumberFormat="1" applyFill="1" applyBorder="1" applyAlignment="1" applyProtection="1">
      <alignment horizontal="center" vertical="center"/>
      <protection locked="0"/>
    </xf>
    <xf numFmtId="4" fontId="0" fillId="13" borderId="1" xfId="0" applyNumberForma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xf numFmtId="0" fontId="0" fillId="0" borderId="0" xfId="0"/>
    <xf numFmtId="0" fontId="12" fillId="0" borderId="0" xfId="0" applyFont="1" applyAlignment="1">
      <alignment horizontal="right"/>
    </xf>
    <xf numFmtId="0" fontId="7" fillId="0" borderId="0" xfId="0" applyFont="1"/>
    <xf numFmtId="0" fontId="9" fillId="0" borderId="0" xfId="0" applyFont="1"/>
    <xf numFmtId="0" fontId="8" fillId="0" borderId="0" xfId="0" applyFont="1" applyAlignment="1">
      <alignment horizontal="right"/>
    </xf>
    <xf numFmtId="14" fontId="0" fillId="0" borderId="0" xfId="0" applyNumberFormat="1" applyAlignment="1">
      <alignment horizontal="left"/>
    </xf>
    <xf numFmtId="49" fontId="0" fillId="0" borderId="0" xfId="0" applyNumberFormat="1"/>
    <xf numFmtId="0" fontId="13" fillId="0" borderId="0" xfId="0" applyFont="1" applyAlignment="1">
      <alignment horizontal="right"/>
    </xf>
    <xf numFmtId="0" fontId="10" fillId="7" borderId="38" xfId="0" applyFont="1" applyFill="1" applyBorder="1" applyAlignment="1">
      <alignment horizontal="center" vertical="center"/>
    </xf>
    <xf numFmtId="0" fontId="10" fillId="7" borderId="39" xfId="0" applyFont="1" applyFill="1" applyBorder="1" applyAlignment="1">
      <alignment horizontal="center" vertical="center"/>
    </xf>
    <xf numFmtId="164" fontId="9" fillId="0" borderId="33" xfId="0" applyNumberFormat="1" applyFont="1" applyBorder="1" applyAlignment="1">
      <alignment horizontal="center" vertical="center"/>
    </xf>
    <xf numFmtId="164" fontId="9" fillId="0" borderId="32" xfId="0" applyNumberFormat="1" applyFont="1" applyBorder="1" applyAlignment="1">
      <alignment horizontal="center" vertical="center"/>
    </xf>
    <xf numFmtId="164" fontId="9" fillId="0" borderId="21" xfId="0" applyNumberFormat="1" applyFont="1" applyBorder="1" applyAlignment="1">
      <alignment horizontal="center" vertical="center"/>
    </xf>
    <xf numFmtId="0" fontId="10" fillId="3" borderId="38" xfId="0" applyFont="1" applyFill="1" applyBorder="1" applyAlignment="1">
      <alignment horizontal="center" vertical="center" wrapText="1"/>
    </xf>
    <xf numFmtId="0" fontId="0" fillId="0" borderId="39" xfId="0" applyBorder="1" applyAlignment="1">
      <alignment horizontal="center" vertical="center"/>
    </xf>
    <xf numFmtId="0" fontId="10" fillId="3" borderId="15"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39" xfId="0" applyFont="1" applyFill="1" applyBorder="1" applyAlignment="1">
      <alignment horizontal="center" vertical="center"/>
    </xf>
    <xf numFmtId="0" fontId="0" fillId="0" borderId="40" xfId="0" applyBorder="1" applyAlignment="1">
      <alignment horizontal="left" vertical="center"/>
    </xf>
    <xf numFmtId="165" fontId="8" fillId="0" borderId="0" xfId="0" applyNumberFormat="1" applyFont="1" applyAlignment="1">
      <alignment horizontal="right" vertical="center"/>
    </xf>
    <xf numFmtId="10" fontId="0" fillId="6" borderId="41" xfId="0" applyNumberFormat="1" applyFill="1" applyBorder="1" applyAlignment="1">
      <alignment horizontal="right" vertical="center"/>
    </xf>
    <xf numFmtId="170" fontId="0" fillId="5" borderId="41" xfId="0" applyNumberFormat="1" applyFill="1" applyBorder="1" applyAlignment="1">
      <alignment horizontal="right" vertical="center"/>
    </xf>
    <xf numFmtId="0" fontId="8" fillId="0" borderId="0" xfId="0" applyFont="1" applyAlignment="1">
      <alignment horizontal="center"/>
    </xf>
    <xf numFmtId="0" fontId="0" fillId="0" borderId="40" xfId="0" applyBorder="1" applyAlignment="1">
      <alignment horizontal="left" vertical="center"/>
    </xf>
    <xf numFmtId="4" fontId="0" fillId="0" borderId="17" xfId="0" applyNumberFormat="1" applyBorder="1" applyAlignment="1">
      <alignment horizontal="left" vertical="center"/>
    </xf>
    <xf numFmtId="0" fontId="0" fillId="0" borderId="17" xfId="0" applyBorder="1" applyAlignment="1">
      <alignment horizontal="left" vertical="center"/>
    </xf>
    <xf numFmtId="0" fontId="0" fillId="16" borderId="0" xfId="0" applyFill="1"/>
    <xf numFmtId="4" fontId="0" fillId="0" borderId="0" xfId="0" applyNumberFormat="1" applyBorder="1" applyAlignment="1">
      <alignment horizontal="left" vertical="center"/>
    </xf>
    <xf numFmtId="4" fontId="0" fillId="0" borderId="0" xfId="0" applyNumberFormat="1" applyBorder="1" applyAlignment="1">
      <alignment horizontal="left" vertical="center"/>
    </xf>
    <xf numFmtId="0" fontId="0" fillId="0" borderId="0" xfId="0" applyBorder="1" applyAlignment="1">
      <alignment horizontal="left" vertical="center"/>
    </xf>
    <xf numFmtId="4" fontId="0" fillId="0" borderId="32" xfId="0" applyNumberFormat="1" applyBorder="1" applyAlignment="1">
      <alignment horizontal="right" vertical="center"/>
    </xf>
    <xf numFmtId="164" fontId="0" fillId="0" borderId="32" xfId="0" applyNumberFormat="1" applyBorder="1" applyAlignment="1">
      <alignment vertical="center"/>
    </xf>
    <xf numFmtId="164" fontId="9" fillId="5" borderId="32" xfId="0" applyNumberFormat="1" applyFont="1" applyFill="1" applyBorder="1" applyAlignment="1">
      <alignment horizontal="right" vertical="center"/>
    </xf>
    <xf numFmtId="169" fontId="0" fillId="5" borderId="32" xfId="0" applyNumberFormat="1" applyFill="1" applyBorder="1" applyAlignment="1">
      <alignment horizontal="right" vertical="center"/>
    </xf>
  </cellXfs>
  <cellStyles count="2">
    <cellStyle name="Standaard" xfId="0" builtinId="0"/>
    <cellStyle name="Valuta" xfId="1" builtinId="4"/>
  </cellStyles>
  <dxfs count="4">
    <dxf>
      <fill>
        <patternFill>
          <fgColor rgb="FF4DA388"/>
        </patternFill>
      </fill>
    </dxf>
    <dxf>
      <fill>
        <patternFill>
          <bgColor rgb="FF4DA388"/>
        </patternFill>
      </fill>
    </dxf>
    <dxf>
      <fill>
        <patternFill>
          <fgColor rgb="FF4DA388"/>
        </patternFill>
      </fill>
    </dxf>
    <dxf>
      <fill>
        <patternFill>
          <bgColor rgb="FF4DA38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419099</xdr:colOff>
      <xdr:row>10</xdr:row>
      <xdr:rowOff>38690</xdr:rowOff>
    </xdr:from>
    <xdr:to>
      <xdr:col>9</xdr:col>
      <xdr:colOff>77772</xdr:colOff>
      <xdr:row>17</xdr:row>
      <xdr:rowOff>149068</xdr:rowOff>
    </xdr:to>
    <xdr:grpSp>
      <xdr:nvGrpSpPr>
        <xdr:cNvPr id="2" name="Groep 1">
          <a:extLst>
            <a:ext uri="{FF2B5EF4-FFF2-40B4-BE49-F238E27FC236}">
              <a16:creationId xmlns:a16="http://schemas.microsoft.com/office/drawing/2014/main" id="{BA8F92B3-90B6-43B6-B292-30E30074102E}"/>
            </a:ext>
          </a:extLst>
        </xdr:cNvPr>
        <xdr:cNvGrpSpPr/>
      </xdr:nvGrpSpPr>
      <xdr:grpSpPr>
        <a:xfrm>
          <a:off x="5587447" y="2265055"/>
          <a:ext cx="3256638" cy="1409091"/>
          <a:chOff x="4952246" y="1715090"/>
          <a:chExt cx="4115391" cy="1697549"/>
        </a:xfrm>
      </xdr:grpSpPr>
      <xdr:grpSp>
        <xdr:nvGrpSpPr>
          <xdr:cNvPr id="3" name="Groep 2">
            <a:extLst>
              <a:ext uri="{FF2B5EF4-FFF2-40B4-BE49-F238E27FC236}">
                <a16:creationId xmlns:a16="http://schemas.microsoft.com/office/drawing/2014/main" id="{3D3FA61E-F8DF-4E6D-AC25-75453FBB5BB4}"/>
              </a:ext>
            </a:extLst>
          </xdr:cNvPr>
          <xdr:cNvGrpSpPr/>
        </xdr:nvGrpSpPr>
        <xdr:grpSpPr>
          <a:xfrm>
            <a:off x="6800348" y="1715090"/>
            <a:ext cx="2267289" cy="1697549"/>
            <a:chOff x="7344620" y="1747447"/>
            <a:chExt cx="1987732" cy="1758481"/>
          </a:xfrm>
        </xdr:grpSpPr>
        <xdr:grpSp>
          <xdr:nvGrpSpPr>
            <xdr:cNvPr id="5" name="Group 7">
              <a:extLst>
                <a:ext uri="{FF2B5EF4-FFF2-40B4-BE49-F238E27FC236}">
                  <a16:creationId xmlns:a16="http://schemas.microsoft.com/office/drawing/2014/main" id="{555B4693-8BC1-47CF-B68D-A99C12A9E5C1}"/>
                </a:ext>
              </a:extLst>
            </xdr:cNvPr>
            <xdr:cNvGrpSpPr>
              <a:grpSpLocks/>
            </xdr:cNvGrpSpPr>
          </xdr:nvGrpSpPr>
          <xdr:grpSpPr bwMode="auto">
            <a:xfrm>
              <a:off x="7605411" y="1747447"/>
              <a:ext cx="1726941" cy="1758481"/>
              <a:chOff x="383" y="300"/>
              <a:chExt cx="161" cy="145"/>
            </a:xfrm>
          </xdr:grpSpPr>
          <xdr:sp macro="" textlink="">
            <xdr:nvSpPr>
              <xdr:cNvPr id="7" name="Text Box 3">
                <a:extLst>
                  <a:ext uri="{FF2B5EF4-FFF2-40B4-BE49-F238E27FC236}">
                    <a16:creationId xmlns:a16="http://schemas.microsoft.com/office/drawing/2014/main" id="{448CB159-5E83-4372-84CC-81DA0FBCC2F9}"/>
                  </a:ext>
                </a:extLst>
              </xdr:cNvPr>
              <xdr:cNvSpPr txBox="1">
                <a:spLocks noChangeArrowheads="1"/>
              </xdr:cNvSpPr>
            </xdr:nvSpPr>
            <xdr:spPr bwMode="auto">
              <a:xfrm>
                <a:off x="383" y="300"/>
                <a:ext cx="161" cy="71"/>
              </a:xfrm>
              <a:prstGeom prst="rec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45720" bIns="45720" anchor="t" upright="1"/>
              <a:lstStyle/>
              <a:p>
                <a:pPr algn="l" rtl="0">
                  <a:defRPr sz="1000"/>
                </a:pPr>
                <a:r>
                  <a:rPr lang="nl-NL" sz="1000" b="1" i="0" u="none" strike="noStrike" baseline="0">
                    <a:solidFill>
                      <a:srgbClr val="000000"/>
                    </a:solidFill>
                    <a:latin typeface="Arial"/>
                    <a:cs typeface="Arial"/>
                  </a:rPr>
                  <a:t>Instructie:</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Gearceerde vlakken niet invullen.</a:t>
                </a:r>
              </a:p>
            </xdr:txBody>
          </xdr:sp>
          <xdr:cxnSp macro="">
            <xdr:nvCxnSpPr>
              <xdr:cNvPr id="8" name="AutoShape 6">
                <a:extLst>
                  <a:ext uri="{FF2B5EF4-FFF2-40B4-BE49-F238E27FC236}">
                    <a16:creationId xmlns:a16="http://schemas.microsoft.com/office/drawing/2014/main" id="{2AE5E673-3D79-4416-AB7E-65604EC95562}"/>
                  </a:ext>
                </a:extLst>
              </xdr:cNvPr>
              <xdr:cNvCxnSpPr>
                <a:cxnSpLocks noChangeShapeType="1"/>
              </xdr:cNvCxnSpPr>
            </xdr:nvCxnSpPr>
            <xdr:spPr bwMode="auto">
              <a:xfrm flipH="1">
                <a:off x="435" y="352"/>
                <a:ext cx="43" cy="9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6" name="AutoShape 6">
              <a:extLst>
                <a:ext uri="{FF2B5EF4-FFF2-40B4-BE49-F238E27FC236}">
                  <a16:creationId xmlns:a16="http://schemas.microsoft.com/office/drawing/2014/main" id="{3ACC8F2C-88F7-4B7D-9D01-0ABCDCEECA9F}"/>
                </a:ext>
              </a:extLst>
            </xdr:cNvPr>
            <xdr:cNvCxnSpPr>
              <a:cxnSpLocks noChangeShapeType="1"/>
            </xdr:cNvCxnSpPr>
          </xdr:nvCxnSpPr>
          <xdr:spPr bwMode="auto">
            <a:xfrm flipH="1">
              <a:off x="7344620" y="2388183"/>
              <a:ext cx="1219626" cy="6906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4" name="AutoShape 6">
            <a:extLst>
              <a:ext uri="{FF2B5EF4-FFF2-40B4-BE49-F238E27FC236}">
                <a16:creationId xmlns:a16="http://schemas.microsoft.com/office/drawing/2014/main" id="{B06A0B8E-1A73-430D-90FF-A4AF7F905010}"/>
              </a:ext>
            </a:extLst>
          </xdr:cNvPr>
          <xdr:cNvCxnSpPr>
            <a:cxnSpLocks noChangeShapeType="1"/>
          </xdr:cNvCxnSpPr>
        </xdr:nvCxnSpPr>
        <xdr:spPr bwMode="auto">
          <a:xfrm flipH="1">
            <a:off x="4952246" y="2324100"/>
            <a:ext cx="3163056" cy="7048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24847</xdr:colOff>
      <xdr:row>7</xdr:row>
      <xdr:rowOff>27332</xdr:rowOff>
    </xdr:from>
    <xdr:to>
      <xdr:col>32</xdr:col>
      <xdr:colOff>85861</xdr:colOff>
      <xdr:row>24</xdr:row>
      <xdr:rowOff>78110</xdr:rowOff>
    </xdr:to>
    <xdr:grpSp>
      <xdr:nvGrpSpPr>
        <xdr:cNvPr id="2" name="Groep 1">
          <a:extLst>
            <a:ext uri="{FF2B5EF4-FFF2-40B4-BE49-F238E27FC236}">
              <a16:creationId xmlns:a16="http://schemas.microsoft.com/office/drawing/2014/main" id="{A2D0EF5D-F7FE-4C25-BF9B-E28D73726609}"/>
            </a:ext>
          </a:extLst>
        </xdr:cNvPr>
        <xdr:cNvGrpSpPr/>
      </xdr:nvGrpSpPr>
      <xdr:grpSpPr>
        <a:xfrm>
          <a:off x="3842467" y="1680872"/>
          <a:ext cx="4617774" cy="3815058"/>
          <a:chOff x="4726800" y="1715090"/>
          <a:chExt cx="5123872" cy="2388276"/>
        </a:xfrm>
      </xdr:grpSpPr>
      <xdr:grpSp>
        <xdr:nvGrpSpPr>
          <xdr:cNvPr id="3" name="Groep 2">
            <a:extLst>
              <a:ext uri="{FF2B5EF4-FFF2-40B4-BE49-F238E27FC236}">
                <a16:creationId xmlns:a16="http://schemas.microsoft.com/office/drawing/2014/main" id="{4D60C506-2FCE-4046-9033-8BCC83098ECD}"/>
              </a:ext>
            </a:extLst>
          </xdr:cNvPr>
          <xdr:cNvGrpSpPr/>
        </xdr:nvGrpSpPr>
        <xdr:grpSpPr>
          <a:xfrm>
            <a:off x="6467579" y="1715090"/>
            <a:ext cx="3383093" cy="2388276"/>
            <a:chOff x="7052881" y="1747447"/>
            <a:chExt cx="2965957" cy="2474001"/>
          </a:xfrm>
        </xdr:grpSpPr>
        <xdr:grpSp>
          <xdr:nvGrpSpPr>
            <xdr:cNvPr id="5" name="Group 7">
              <a:extLst>
                <a:ext uri="{FF2B5EF4-FFF2-40B4-BE49-F238E27FC236}">
                  <a16:creationId xmlns:a16="http://schemas.microsoft.com/office/drawing/2014/main" id="{1E625A40-E30D-419E-9DCA-B75322995783}"/>
                </a:ext>
              </a:extLst>
            </xdr:cNvPr>
            <xdr:cNvGrpSpPr>
              <a:grpSpLocks/>
            </xdr:cNvGrpSpPr>
          </xdr:nvGrpSpPr>
          <xdr:grpSpPr bwMode="auto">
            <a:xfrm>
              <a:off x="7605411" y="1747447"/>
              <a:ext cx="2413427" cy="2474001"/>
              <a:chOff x="383" y="300"/>
              <a:chExt cx="225" cy="204"/>
            </a:xfrm>
          </xdr:grpSpPr>
          <xdr:sp macro="" textlink="">
            <xdr:nvSpPr>
              <xdr:cNvPr id="7" name="Text Box 3">
                <a:extLst>
                  <a:ext uri="{FF2B5EF4-FFF2-40B4-BE49-F238E27FC236}">
                    <a16:creationId xmlns:a16="http://schemas.microsoft.com/office/drawing/2014/main" id="{557AA856-3B46-4634-AEFD-ADBDB4B6595B}"/>
                  </a:ext>
                </a:extLst>
              </xdr:cNvPr>
              <xdr:cNvSpPr txBox="1">
                <a:spLocks noChangeArrowheads="1"/>
              </xdr:cNvSpPr>
            </xdr:nvSpPr>
            <xdr:spPr bwMode="auto">
              <a:xfrm>
                <a:off x="383" y="300"/>
                <a:ext cx="225" cy="75"/>
              </a:xfrm>
              <a:prstGeom prst="rec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45720" bIns="45720" anchor="t" upright="1"/>
              <a:lstStyle/>
              <a:p>
                <a:pPr algn="l" rtl="0">
                  <a:defRPr sz="1000"/>
                </a:pPr>
                <a:r>
                  <a:rPr lang="nl-NL" sz="1000" b="1" i="0" u="none" strike="noStrike" baseline="0">
                    <a:solidFill>
                      <a:srgbClr val="000000"/>
                    </a:solidFill>
                    <a:latin typeface="Arial"/>
                    <a:cs typeface="Arial"/>
                  </a:rPr>
                  <a:t>Instructie:</a:t>
                </a:r>
                <a:endParaRPr lang="nl-NL"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00" b="0" i="0" baseline="0">
                    <a:effectLst/>
                    <a:latin typeface="+mn-lt"/>
                    <a:ea typeface="+mn-ea"/>
                    <a:cs typeface="+mn-cs"/>
                  </a:rPr>
                  <a:t>Geef met een x  het aantal dagen dat er gewerkt wordt aan en zet de werkzaamheden in de goede volgorde. in de begroting die je hebt gemaakt vind je de verwerkingstijd die nodig is voor de verschillende onderdelen.</a:t>
                </a:r>
                <a:endParaRPr lang="nl-NL">
                  <a:effectLst/>
                </a:endParaRPr>
              </a:p>
              <a:p>
                <a:pPr algn="l" rtl="0">
                  <a:defRPr sz="1000"/>
                </a:pPr>
                <a:endParaRPr lang="nl-NL" sz="1000" b="0" i="0" u="none" strike="noStrike" baseline="0">
                  <a:solidFill>
                    <a:srgbClr val="000000"/>
                  </a:solidFill>
                  <a:latin typeface="Arial"/>
                  <a:cs typeface="Arial"/>
                </a:endParaRPr>
              </a:p>
            </xdr:txBody>
          </xdr:sp>
          <xdr:cxnSp macro="">
            <xdr:nvCxnSpPr>
              <xdr:cNvPr id="8" name="AutoShape 6">
                <a:extLst>
                  <a:ext uri="{FF2B5EF4-FFF2-40B4-BE49-F238E27FC236}">
                    <a16:creationId xmlns:a16="http://schemas.microsoft.com/office/drawing/2014/main" id="{F07D52AE-9079-4898-A6B2-6D5F322D7F41}"/>
                  </a:ext>
                </a:extLst>
              </xdr:cNvPr>
              <xdr:cNvCxnSpPr>
                <a:cxnSpLocks noChangeShapeType="1"/>
              </xdr:cNvCxnSpPr>
            </xdr:nvCxnSpPr>
            <xdr:spPr bwMode="auto">
              <a:xfrm flipH="1">
                <a:off x="415" y="376"/>
                <a:ext cx="58" cy="12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6" name="AutoShape 6">
              <a:extLst>
                <a:ext uri="{FF2B5EF4-FFF2-40B4-BE49-F238E27FC236}">
                  <a16:creationId xmlns:a16="http://schemas.microsoft.com/office/drawing/2014/main" id="{D0F3FD7A-C8E0-48C8-AB55-3CC2767C5DA8}"/>
                </a:ext>
              </a:extLst>
            </xdr:cNvPr>
            <xdr:cNvCxnSpPr>
              <a:cxnSpLocks noChangeShapeType="1"/>
            </xdr:cNvCxnSpPr>
          </xdr:nvCxnSpPr>
          <xdr:spPr bwMode="auto">
            <a:xfrm flipH="1">
              <a:off x="7052881" y="2620661"/>
              <a:ext cx="1453081" cy="130685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4" name="AutoShape 6">
            <a:extLst>
              <a:ext uri="{FF2B5EF4-FFF2-40B4-BE49-F238E27FC236}">
                <a16:creationId xmlns:a16="http://schemas.microsoft.com/office/drawing/2014/main" id="{3D00E33B-E1D5-4F9F-96A1-5630F4473B82}"/>
              </a:ext>
            </a:extLst>
          </xdr:cNvPr>
          <xdr:cNvCxnSpPr>
            <a:cxnSpLocks noChangeShapeType="1"/>
          </xdr:cNvCxnSpPr>
        </xdr:nvCxnSpPr>
        <xdr:spPr bwMode="auto">
          <a:xfrm flipH="1">
            <a:off x="4726800" y="2568473"/>
            <a:ext cx="3250069" cy="125635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38</xdr:row>
      <xdr:rowOff>9525</xdr:rowOff>
    </xdr:from>
    <xdr:to>
      <xdr:col>4</xdr:col>
      <xdr:colOff>800100</xdr:colOff>
      <xdr:row>39</xdr:row>
      <xdr:rowOff>0</xdr:rowOff>
    </xdr:to>
    <xdr:sp macro="" textlink="">
      <xdr:nvSpPr>
        <xdr:cNvPr id="2" name="Text Box 1">
          <a:extLst>
            <a:ext uri="{FF2B5EF4-FFF2-40B4-BE49-F238E27FC236}">
              <a16:creationId xmlns:a16="http://schemas.microsoft.com/office/drawing/2014/main" id="{010E6437-21C3-4446-976F-0198BD42B12C}"/>
            </a:ext>
          </a:extLst>
        </xdr:cNvPr>
        <xdr:cNvSpPr txBox="1">
          <a:spLocks noChangeArrowheads="1"/>
        </xdr:cNvSpPr>
      </xdr:nvSpPr>
      <xdr:spPr bwMode="auto">
        <a:xfrm>
          <a:off x="9525" y="9145905"/>
          <a:ext cx="5629275"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nl-NL" sz="1000" b="1" i="0" u="none" strike="noStrike" baseline="0">
              <a:solidFill>
                <a:srgbClr val="000000"/>
              </a:solidFill>
              <a:latin typeface="Arial"/>
              <a:cs typeface="Arial"/>
            </a:rPr>
            <a:t>Wij danken u voor uw vertrouwen in ons.</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D76F-9188-4CC6-8352-28F30D7C3F7C}">
  <dimension ref="A1:K51"/>
  <sheetViews>
    <sheetView zoomScale="115" zoomScaleNormal="115" workbookViewId="0">
      <selection activeCell="A2" sqref="A2:XFD2"/>
    </sheetView>
  </sheetViews>
  <sheetFormatPr defaultRowHeight="14.4" x14ac:dyDescent="0.3"/>
  <cols>
    <col min="1" max="1" width="24.33203125" style="74" customWidth="1"/>
    <col min="2" max="5" width="12.77734375" customWidth="1"/>
    <col min="6" max="6" width="15.77734375" customWidth="1"/>
    <col min="7" max="8" width="12.77734375" customWidth="1"/>
    <col min="9" max="9" width="11.21875" customWidth="1"/>
  </cols>
  <sheetData>
    <row r="1" spans="1:9" x14ac:dyDescent="0.3">
      <c r="A1" s="11"/>
      <c r="B1" s="1"/>
      <c r="C1" s="1"/>
      <c r="D1" s="1"/>
      <c r="E1" s="1"/>
      <c r="F1" s="1"/>
      <c r="G1" s="1"/>
      <c r="H1" s="1"/>
      <c r="I1" s="1"/>
    </row>
    <row r="2" spans="1:9" ht="43.8" x14ac:dyDescent="1.05">
      <c r="A2" s="2" t="s">
        <v>114</v>
      </c>
      <c r="B2" s="3"/>
      <c r="C2" s="4" t="s">
        <v>1</v>
      </c>
      <c r="D2" s="5"/>
      <c r="E2" s="5"/>
      <c r="F2" s="5"/>
      <c r="G2" s="5"/>
      <c r="H2" s="5"/>
      <c r="I2" s="6"/>
    </row>
    <row r="3" spans="1:9" x14ac:dyDescent="0.3">
      <c r="A3" s="7"/>
      <c r="B3" s="3"/>
      <c r="C3" s="1"/>
      <c r="D3" s="1"/>
      <c r="E3" s="1"/>
      <c r="F3" s="1"/>
      <c r="G3" s="1"/>
      <c r="H3" s="1"/>
      <c r="I3" s="1"/>
    </row>
    <row r="4" spans="1:9" x14ac:dyDescent="0.3">
      <c r="A4" s="9" t="s">
        <v>2</v>
      </c>
      <c r="B4" s="1"/>
      <c r="C4" s="1"/>
      <c r="D4" s="1"/>
      <c r="E4" s="1"/>
      <c r="F4" s="9" t="s">
        <v>3</v>
      </c>
      <c r="G4" s="10">
        <f ca="1">TODAY()</f>
        <v>43878</v>
      </c>
      <c r="H4" s="1"/>
      <c r="I4" s="1"/>
    </row>
    <row r="5" spans="1:9" x14ac:dyDescent="0.3">
      <c r="A5" s="11" t="s">
        <v>4</v>
      </c>
      <c r="B5" s="1"/>
      <c r="C5" s="1"/>
      <c r="D5" s="1"/>
      <c r="E5" s="1"/>
      <c r="F5" s="9" t="s">
        <v>5</v>
      </c>
      <c r="G5" s="11">
        <v>100</v>
      </c>
      <c r="H5" s="1"/>
      <c r="I5" s="1"/>
    </row>
    <row r="6" spans="1:9" x14ac:dyDescent="0.3">
      <c r="A6" s="11"/>
      <c r="B6" s="1"/>
      <c r="C6" s="1"/>
      <c r="D6" s="1"/>
      <c r="E6" s="1"/>
      <c r="F6" s="9" t="s">
        <v>6</v>
      </c>
      <c r="G6" s="11"/>
      <c r="H6" s="1"/>
      <c r="I6" s="1"/>
    </row>
    <row r="7" spans="1:9" x14ac:dyDescent="0.3">
      <c r="A7" s="9" t="s">
        <v>7</v>
      </c>
      <c r="B7" s="1"/>
      <c r="C7" s="1"/>
      <c r="D7" s="1"/>
      <c r="E7" s="1"/>
      <c r="F7" s="1"/>
      <c r="G7" s="12"/>
      <c r="H7" s="1"/>
      <c r="I7" s="1"/>
    </row>
    <row r="8" spans="1:9" x14ac:dyDescent="0.3">
      <c r="A8" s="66" t="s">
        <v>4</v>
      </c>
      <c r="B8" s="1"/>
      <c r="C8" s="1"/>
      <c r="D8" s="1"/>
      <c r="E8" s="1"/>
      <c r="F8" s="1"/>
      <c r="G8" s="1"/>
      <c r="H8" s="1"/>
      <c r="I8" s="10"/>
    </row>
    <row r="9" spans="1:9" x14ac:dyDescent="0.3">
      <c r="A9" s="11" t="s">
        <v>8</v>
      </c>
      <c r="B9" s="1"/>
      <c r="C9" s="1"/>
      <c r="D9" s="1"/>
      <c r="E9" s="1"/>
      <c r="F9" s="1"/>
      <c r="G9" s="1"/>
      <c r="H9" s="1"/>
      <c r="I9" s="1"/>
    </row>
    <row r="10" spans="1:9" x14ac:dyDescent="0.3">
      <c r="A10" s="11" t="s">
        <v>9</v>
      </c>
      <c r="B10" s="1"/>
      <c r="C10" s="1"/>
      <c r="D10" s="1"/>
      <c r="E10" s="1"/>
      <c r="F10" s="1"/>
      <c r="G10" s="1"/>
      <c r="H10" s="1"/>
      <c r="I10" s="1"/>
    </row>
    <row r="11" spans="1:9" x14ac:dyDescent="0.3">
      <c r="A11" s="11" t="s">
        <v>10</v>
      </c>
      <c r="B11" s="1"/>
      <c r="C11" s="1"/>
      <c r="D11" s="1"/>
      <c r="E11" s="1"/>
      <c r="F11" s="1"/>
      <c r="G11" s="1"/>
      <c r="H11" s="1"/>
      <c r="I11" s="1"/>
    </row>
    <row r="12" spans="1:9" x14ac:dyDescent="0.3">
      <c r="A12" s="11"/>
      <c r="B12" s="1"/>
      <c r="C12" s="1"/>
      <c r="D12" s="1"/>
      <c r="E12" s="1"/>
      <c r="F12" s="1"/>
      <c r="G12" s="1"/>
      <c r="H12" s="1"/>
      <c r="I12" s="1"/>
    </row>
    <row r="13" spans="1:9" x14ac:dyDescent="0.3">
      <c r="A13" s="9" t="s">
        <v>11</v>
      </c>
      <c r="B13" s="1"/>
      <c r="C13" s="1"/>
      <c r="D13" s="8" t="s">
        <v>12</v>
      </c>
      <c r="E13" s="1"/>
      <c r="F13" s="14">
        <v>45</v>
      </c>
      <c r="G13" s="1"/>
      <c r="H13" s="1"/>
      <c r="I13" s="1"/>
    </row>
    <row r="14" spans="1:9" x14ac:dyDescent="0.3">
      <c r="A14" s="11" t="s">
        <v>13</v>
      </c>
      <c r="B14" s="1"/>
      <c r="C14" s="1"/>
      <c r="D14" s="1"/>
      <c r="E14" s="1"/>
      <c r="F14" s="1"/>
      <c r="G14" s="1"/>
      <c r="H14" s="1"/>
      <c r="I14" s="1"/>
    </row>
    <row r="15" spans="1:9" x14ac:dyDescent="0.3">
      <c r="A15" s="11"/>
      <c r="B15" s="1"/>
      <c r="C15" s="1"/>
      <c r="D15" s="1"/>
      <c r="E15" s="1"/>
      <c r="F15" s="1"/>
      <c r="G15" s="1"/>
      <c r="H15" s="1"/>
      <c r="I15" s="1"/>
    </row>
    <row r="16" spans="1:9" x14ac:dyDescent="0.3">
      <c r="A16" s="9"/>
      <c r="B16" s="1"/>
      <c r="C16" s="1"/>
      <c r="D16" s="1"/>
      <c r="E16" s="1"/>
      <c r="F16" s="1"/>
      <c r="G16" s="1"/>
      <c r="H16" s="1"/>
      <c r="I16" s="1"/>
    </row>
    <row r="17" spans="1:9" x14ac:dyDescent="0.3">
      <c r="A17" s="67"/>
    </row>
    <row r="18" spans="1:9" ht="15" thickBot="1" x14ac:dyDescent="0.35">
      <c r="A18" s="16" t="s">
        <v>14</v>
      </c>
      <c r="B18" s="17"/>
      <c r="C18" s="17" t="s">
        <v>15</v>
      </c>
      <c r="D18" s="18"/>
      <c r="E18" s="17"/>
      <c r="F18" s="17"/>
      <c r="G18" s="19"/>
      <c r="H18" s="19"/>
      <c r="I18" s="20"/>
    </row>
    <row r="19" spans="1:9" ht="26.4" x14ac:dyDescent="0.3">
      <c r="A19" s="68"/>
      <c r="B19" s="21" t="s">
        <v>16</v>
      </c>
      <c r="C19" s="21" t="s">
        <v>17</v>
      </c>
      <c r="D19" s="21" t="s">
        <v>18</v>
      </c>
      <c r="E19" s="21" t="s">
        <v>19</v>
      </c>
      <c r="F19" s="21" t="s">
        <v>20</v>
      </c>
      <c r="G19" s="21" t="s">
        <v>21</v>
      </c>
      <c r="H19" s="21" t="s">
        <v>22</v>
      </c>
      <c r="I19" s="22"/>
    </row>
    <row r="20" spans="1:9" x14ac:dyDescent="0.3">
      <c r="A20" s="69" t="s">
        <v>23</v>
      </c>
      <c r="B20" s="23"/>
      <c r="C20" s="23"/>
      <c r="D20" s="24">
        <f>SUM(B20*C20)</f>
        <v>0</v>
      </c>
      <c r="E20" s="23"/>
      <c r="F20" s="23"/>
      <c r="G20" s="24">
        <f>SUM(E20:F20)</f>
        <v>0</v>
      </c>
      <c r="H20" s="24">
        <f>SUM(D20-G20)</f>
        <v>0</v>
      </c>
      <c r="I20" s="22"/>
    </row>
    <row r="21" spans="1:9" x14ac:dyDescent="0.3">
      <c r="A21" s="70" t="s">
        <v>24</v>
      </c>
      <c r="B21" s="23"/>
      <c r="C21" s="23"/>
      <c r="D21" s="24">
        <f t="shared" ref="D21:D23" si="0">SUM(B21*C21)</f>
        <v>0</v>
      </c>
      <c r="E21" s="24" t="s">
        <v>25</v>
      </c>
      <c r="F21" s="24" t="s">
        <v>25</v>
      </c>
      <c r="G21" s="24" t="s">
        <v>25</v>
      </c>
      <c r="H21" s="24">
        <f>(D21)</f>
        <v>0</v>
      </c>
      <c r="I21" s="22"/>
    </row>
    <row r="22" spans="1:9" x14ac:dyDescent="0.3">
      <c r="A22" s="70" t="s">
        <v>26</v>
      </c>
      <c r="B22" s="23"/>
      <c r="C22" s="24">
        <f>(C20+C21)/2</f>
        <v>0</v>
      </c>
      <c r="D22" s="24">
        <f t="shared" si="0"/>
        <v>0</v>
      </c>
      <c r="E22" s="23"/>
      <c r="F22" s="23"/>
      <c r="G22" s="24">
        <f>SUM(E22:F22)</f>
        <v>0</v>
      </c>
      <c r="H22" s="24">
        <f>SUM(D22-G22)</f>
        <v>0</v>
      </c>
      <c r="I22" s="22"/>
    </row>
    <row r="23" spans="1:9" x14ac:dyDescent="0.3">
      <c r="A23" s="70" t="s">
        <v>27</v>
      </c>
      <c r="B23" s="23"/>
      <c r="C23" s="24">
        <f>C22</f>
        <v>0</v>
      </c>
      <c r="D23" s="24">
        <f t="shared" si="0"/>
        <v>0</v>
      </c>
      <c r="E23" s="23"/>
      <c r="F23" s="23"/>
      <c r="G23" s="24">
        <f>SUM(E23:F23)</f>
        <v>0</v>
      </c>
      <c r="H23" s="24">
        <f>SUM(D23-G23)</f>
        <v>0</v>
      </c>
      <c r="I23" s="22"/>
    </row>
    <row r="24" spans="1:9" ht="15" thickBot="1" x14ac:dyDescent="0.35">
      <c r="A24" s="16" t="s">
        <v>28</v>
      </c>
      <c r="B24" s="17"/>
      <c r="C24" s="17"/>
      <c r="D24" s="18"/>
      <c r="E24" s="17"/>
      <c r="F24" s="17"/>
      <c r="G24" s="19"/>
      <c r="H24" s="25">
        <f>SUM(H20:H23)</f>
        <v>0</v>
      </c>
      <c r="I24" s="22"/>
    </row>
    <row r="25" spans="1:9" ht="15" thickBot="1" x14ac:dyDescent="0.35">
      <c r="A25" s="26" t="s">
        <v>29</v>
      </c>
      <c r="B25" s="27"/>
      <c r="C25" s="27"/>
      <c r="D25" s="27"/>
      <c r="E25" s="27"/>
      <c r="F25" s="27"/>
      <c r="G25" s="27"/>
      <c r="H25" s="27"/>
      <c r="I25" s="28"/>
    </row>
    <row r="26" spans="1:9" ht="39.6" x14ac:dyDescent="0.3">
      <c r="A26" s="68"/>
      <c r="B26" s="21" t="s">
        <v>30</v>
      </c>
      <c r="C26" s="21" t="s">
        <v>31</v>
      </c>
      <c r="D26" s="21" t="s">
        <v>32</v>
      </c>
      <c r="E26" s="21" t="s">
        <v>33</v>
      </c>
      <c r="F26" s="21" t="s">
        <v>34</v>
      </c>
      <c r="G26" s="21" t="s">
        <v>35</v>
      </c>
      <c r="H26" s="21"/>
      <c r="I26" s="29" t="s">
        <v>36</v>
      </c>
    </row>
    <row r="27" spans="1:9" x14ac:dyDescent="0.3">
      <c r="A27" s="71" t="s">
        <v>37</v>
      </c>
      <c r="B27" s="30"/>
      <c r="C27" s="31" t="s">
        <v>82</v>
      </c>
      <c r="D27" s="31">
        <v>3</v>
      </c>
      <c r="E27" s="31">
        <v>1</v>
      </c>
      <c r="F27" s="32">
        <f>B27</f>
        <v>0</v>
      </c>
      <c r="G27" s="32">
        <f>B27</f>
        <v>0</v>
      </c>
      <c r="H27" s="32"/>
      <c r="I27" s="33">
        <f>SUM(G27*F13)</f>
        <v>0</v>
      </c>
    </row>
    <row r="28" spans="1:9" x14ac:dyDescent="0.3">
      <c r="A28" s="71" t="s">
        <v>38</v>
      </c>
      <c r="B28" s="30"/>
      <c r="C28" s="31" t="s">
        <v>82</v>
      </c>
      <c r="D28" s="31">
        <v>4</v>
      </c>
      <c r="E28" s="31">
        <v>1</v>
      </c>
      <c r="F28" s="32">
        <f>B28</f>
        <v>0</v>
      </c>
      <c r="G28" s="32">
        <f>B28</f>
        <v>0</v>
      </c>
      <c r="H28" s="32"/>
      <c r="I28" s="33">
        <f>SUM(G28*F13)</f>
        <v>0</v>
      </c>
    </row>
    <row r="29" spans="1:9" ht="15" thickBot="1" x14ac:dyDescent="0.35">
      <c r="A29" s="26" t="s">
        <v>39</v>
      </c>
      <c r="B29" s="27"/>
      <c r="C29" s="27"/>
      <c r="D29" s="27"/>
      <c r="E29" s="27"/>
      <c r="F29" s="27"/>
      <c r="G29" s="27"/>
      <c r="H29" s="27"/>
      <c r="I29" s="34">
        <f>SUM(I27:I28)</f>
        <v>0</v>
      </c>
    </row>
    <row r="30" spans="1:9" ht="15" thickBot="1" x14ac:dyDescent="0.35">
      <c r="A30" s="26" t="s">
        <v>40</v>
      </c>
      <c r="B30" s="27"/>
      <c r="C30" s="27"/>
      <c r="D30" s="27"/>
      <c r="E30" s="27"/>
      <c r="F30" s="27"/>
      <c r="G30" s="27"/>
      <c r="H30" s="27"/>
      <c r="I30" s="28"/>
    </row>
    <row r="31" spans="1:9" ht="28.8" x14ac:dyDescent="0.3">
      <c r="A31" s="68"/>
      <c r="B31" s="21" t="s">
        <v>30</v>
      </c>
      <c r="C31" s="21" t="s">
        <v>31</v>
      </c>
      <c r="D31" s="21" t="s">
        <v>85</v>
      </c>
      <c r="E31" s="21" t="s">
        <v>33</v>
      </c>
      <c r="F31" s="21" t="s">
        <v>34</v>
      </c>
      <c r="G31" s="21" t="s">
        <v>35</v>
      </c>
      <c r="H31" s="21"/>
      <c r="I31" s="29" t="s">
        <v>36</v>
      </c>
    </row>
    <row r="32" spans="1:9" x14ac:dyDescent="0.3">
      <c r="A32" s="71" t="s">
        <v>41</v>
      </c>
      <c r="B32" s="31">
        <f>H24</f>
        <v>0</v>
      </c>
      <c r="C32" s="31" t="s">
        <v>42</v>
      </c>
      <c r="D32" s="30"/>
      <c r="E32" s="31">
        <v>2</v>
      </c>
      <c r="F32" s="32">
        <f>D32</f>
        <v>0</v>
      </c>
      <c r="G32" s="32">
        <f t="shared" ref="G32:G36" si="1">SUM(E32*F32)</f>
        <v>0</v>
      </c>
      <c r="H32" s="32"/>
      <c r="I32" s="33">
        <f>SUM(G32*F13)</f>
        <v>0</v>
      </c>
    </row>
    <row r="33" spans="1:11" x14ac:dyDescent="0.3">
      <c r="A33" s="71" t="s">
        <v>43</v>
      </c>
      <c r="B33" s="31">
        <f>H24</f>
        <v>0</v>
      </c>
      <c r="C33" s="31" t="s">
        <v>42</v>
      </c>
      <c r="D33" s="30"/>
      <c r="E33" s="31">
        <v>1</v>
      </c>
      <c r="F33" s="32">
        <f>D33</f>
        <v>0</v>
      </c>
      <c r="G33" s="32">
        <f t="shared" si="1"/>
        <v>0</v>
      </c>
      <c r="H33" s="32"/>
      <c r="I33" s="33">
        <f>SUM(G33*F13)</f>
        <v>0</v>
      </c>
    </row>
    <row r="34" spans="1:11" x14ac:dyDescent="0.3">
      <c r="A34" s="71" t="s">
        <v>44</v>
      </c>
      <c r="B34" s="31">
        <f>H24</f>
        <v>0</v>
      </c>
      <c r="C34" s="31" t="s">
        <v>42</v>
      </c>
      <c r="D34" s="30"/>
      <c r="E34" s="31">
        <v>1</v>
      </c>
      <c r="F34" s="32">
        <v>4</v>
      </c>
      <c r="G34" s="32">
        <f t="shared" si="1"/>
        <v>4</v>
      </c>
      <c r="H34" s="32"/>
      <c r="I34" s="33">
        <f>SUM(D34*F13)</f>
        <v>0</v>
      </c>
    </row>
    <row r="35" spans="1:11" x14ac:dyDescent="0.3">
      <c r="A35" s="71" t="s">
        <v>45</v>
      </c>
      <c r="B35" s="31">
        <v>1</v>
      </c>
      <c r="C35" s="31" t="s">
        <v>46</v>
      </c>
      <c r="D35" s="30"/>
      <c r="E35" s="31">
        <v>1</v>
      </c>
      <c r="F35" s="32">
        <f t="shared" ref="F33:F35" si="2">SUM(B35*D35)</f>
        <v>0</v>
      </c>
      <c r="G35" s="32">
        <f t="shared" si="1"/>
        <v>0</v>
      </c>
      <c r="H35" s="32"/>
      <c r="I35" s="33">
        <f>SUM(G35*F13)</f>
        <v>0</v>
      </c>
    </row>
    <row r="36" spans="1:11" ht="15" thickBot="1" x14ac:dyDescent="0.35">
      <c r="A36" s="71" t="s">
        <v>47</v>
      </c>
      <c r="B36" s="31">
        <f>H24</f>
        <v>0</v>
      </c>
      <c r="C36" s="31" t="s">
        <v>42</v>
      </c>
      <c r="D36" s="30"/>
      <c r="E36" s="31">
        <v>1</v>
      </c>
      <c r="F36" s="32">
        <v>4</v>
      </c>
      <c r="G36" s="32">
        <f t="shared" si="1"/>
        <v>4</v>
      </c>
      <c r="H36" s="32"/>
      <c r="I36" s="35">
        <f>SUM(D36*F13)</f>
        <v>0</v>
      </c>
    </row>
    <row r="37" spans="1:11" ht="15" thickBot="1" x14ac:dyDescent="0.35">
      <c r="A37" s="26" t="s">
        <v>48</v>
      </c>
      <c r="B37" s="27"/>
      <c r="C37" s="27"/>
      <c r="D37" s="27"/>
      <c r="E37" s="27"/>
      <c r="F37" s="27"/>
      <c r="G37" s="27"/>
      <c r="H37" s="27"/>
      <c r="I37" s="34">
        <f>SUM(I32:I36)</f>
        <v>0</v>
      </c>
    </row>
    <row r="38" spans="1:11" ht="15" thickBot="1" x14ac:dyDescent="0.35">
      <c r="A38" s="36" t="s">
        <v>49</v>
      </c>
      <c r="B38" s="37"/>
      <c r="C38" s="37"/>
      <c r="D38" s="38"/>
      <c r="E38" s="38"/>
      <c r="F38" s="38"/>
      <c r="G38" s="38"/>
      <c r="H38" s="38"/>
      <c r="I38" s="39"/>
    </row>
    <row r="39" spans="1:11" ht="39.6" x14ac:dyDescent="0.3">
      <c r="A39" s="68"/>
      <c r="B39" s="21" t="s">
        <v>30</v>
      </c>
      <c r="C39" s="21" t="s">
        <v>31</v>
      </c>
      <c r="D39" s="21" t="s">
        <v>50</v>
      </c>
      <c r="E39" s="21" t="s">
        <v>51</v>
      </c>
      <c r="F39" s="21" t="s">
        <v>52</v>
      </c>
      <c r="G39" s="21" t="s">
        <v>53</v>
      </c>
      <c r="H39" s="21" t="s">
        <v>54</v>
      </c>
      <c r="I39" s="29" t="s">
        <v>36</v>
      </c>
    </row>
    <row r="40" spans="1:11" x14ac:dyDescent="0.3">
      <c r="A40" s="72" t="s">
        <v>55</v>
      </c>
      <c r="B40" s="76">
        <f>H23</f>
        <v>0</v>
      </c>
      <c r="C40" s="40" t="s">
        <v>68</v>
      </c>
      <c r="D40" s="75">
        <v>75</v>
      </c>
      <c r="E40" s="41">
        <f>SUM(B40*D40)</f>
        <v>0</v>
      </c>
      <c r="F40" s="42">
        <v>1000</v>
      </c>
      <c r="G40" s="77"/>
      <c r="H40" s="40">
        <v>350</v>
      </c>
      <c r="I40" s="33">
        <f>(G40*H40)</f>
        <v>0</v>
      </c>
    </row>
    <row r="41" spans="1:11" x14ac:dyDescent="0.3">
      <c r="A41" s="72" t="s">
        <v>56</v>
      </c>
      <c r="B41" s="76">
        <f>H24</f>
        <v>0</v>
      </c>
      <c r="C41" s="40" t="s">
        <v>69</v>
      </c>
      <c r="D41" s="75">
        <v>15</v>
      </c>
      <c r="E41" s="41">
        <f t="shared" ref="E41:E44" si="3">SUM(B41*D41)</f>
        <v>0</v>
      </c>
      <c r="F41" s="42">
        <v>25</v>
      </c>
      <c r="G41" s="77"/>
      <c r="H41" s="40">
        <v>5.0999999999999996</v>
      </c>
      <c r="I41" s="33">
        <f t="shared" ref="I41:I44" si="4">(G41*H41)</f>
        <v>0</v>
      </c>
    </row>
    <row r="42" spans="1:11" x14ac:dyDescent="0.3">
      <c r="A42" s="72" t="s">
        <v>57</v>
      </c>
      <c r="B42" s="76">
        <f>H24</f>
        <v>0</v>
      </c>
      <c r="C42" s="40" t="s">
        <v>69</v>
      </c>
      <c r="D42" s="75">
        <v>60</v>
      </c>
      <c r="E42" s="41">
        <f t="shared" si="3"/>
        <v>0</v>
      </c>
      <c r="F42" s="42">
        <v>1500</v>
      </c>
      <c r="G42" s="77"/>
      <c r="H42" s="40">
        <v>50</v>
      </c>
      <c r="I42" s="33">
        <f t="shared" si="4"/>
        <v>0</v>
      </c>
    </row>
    <row r="43" spans="1:11" x14ac:dyDescent="0.3">
      <c r="A43" s="72" t="s">
        <v>58</v>
      </c>
      <c r="B43" s="76">
        <f>H24</f>
        <v>0</v>
      </c>
      <c r="C43" s="40" t="s">
        <v>68</v>
      </c>
      <c r="D43" s="75">
        <v>4</v>
      </c>
      <c r="E43" s="41" t="s">
        <v>25</v>
      </c>
      <c r="F43" s="43" t="s">
        <v>25</v>
      </c>
      <c r="G43" s="79">
        <f>D43*B43</f>
        <v>0</v>
      </c>
      <c r="H43" s="40">
        <v>0.63</v>
      </c>
      <c r="I43" s="33">
        <f>H43*G43</f>
        <v>0</v>
      </c>
      <c r="K43" s="78"/>
    </row>
    <row r="44" spans="1:11" ht="15" thickBot="1" x14ac:dyDescent="0.35">
      <c r="A44" s="72" t="s">
        <v>59</v>
      </c>
      <c r="B44" s="76">
        <f>H24</f>
        <v>0</v>
      </c>
      <c r="C44" s="40" t="s">
        <v>42</v>
      </c>
      <c r="D44" s="75">
        <v>75</v>
      </c>
      <c r="E44" s="41">
        <f t="shared" si="3"/>
        <v>0</v>
      </c>
      <c r="F44" s="42">
        <v>25</v>
      </c>
      <c r="G44" s="77"/>
      <c r="H44" s="40">
        <v>12</v>
      </c>
      <c r="I44" s="35">
        <f t="shared" si="4"/>
        <v>0</v>
      </c>
    </row>
    <row r="45" spans="1:11" ht="15" thickBot="1" x14ac:dyDescent="0.35">
      <c r="A45" s="36" t="s">
        <v>60</v>
      </c>
      <c r="B45" s="37"/>
      <c r="C45" s="37"/>
      <c r="D45" s="38"/>
      <c r="E45" s="38"/>
      <c r="F45" s="38"/>
      <c r="G45" s="38"/>
      <c r="H45" s="38"/>
      <c r="I45" s="44">
        <f>SUM(I40:I44)</f>
        <v>0</v>
      </c>
    </row>
    <row r="46" spans="1:11" x14ac:dyDescent="0.3">
      <c r="A46" s="45"/>
      <c r="B46" s="46"/>
      <c r="C46" s="47"/>
      <c r="D46" s="47"/>
      <c r="E46" s="47"/>
      <c r="F46" s="48" t="s">
        <v>61</v>
      </c>
      <c r="G46" s="48"/>
      <c r="H46" s="49"/>
      <c r="I46" s="50">
        <f>SUM(I29,I37,I45)</f>
        <v>0</v>
      </c>
    </row>
    <row r="47" spans="1:11" x14ac:dyDescent="0.3">
      <c r="A47" s="45"/>
      <c r="B47" s="46"/>
      <c r="C47" s="47"/>
      <c r="D47" s="47"/>
      <c r="E47" s="47"/>
      <c r="F47" s="51" t="s">
        <v>62</v>
      </c>
      <c r="G47" s="52"/>
      <c r="H47" s="51" t="s">
        <v>63</v>
      </c>
      <c r="I47" s="53">
        <f>(I46/100)*G47</f>
        <v>0</v>
      </c>
    </row>
    <row r="48" spans="1:11" ht="15" thickBot="1" x14ac:dyDescent="0.35">
      <c r="A48" s="45"/>
      <c r="B48" s="46"/>
      <c r="C48" s="47"/>
      <c r="D48" s="47"/>
      <c r="E48" s="47"/>
      <c r="F48" s="51" t="s">
        <v>64</v>
      </c>
      <c r="G48" s="52"/>
      <c r="H48" s="54" t="s">
        <v>63</v>
      </c>
      <c r="I48" s="55">
        <f>(I46/100)*G48</f>
        <v>0</v>
      </c>
    </row>
    <row r="49" spans="1:9" ht="27" customHeight="1" x14ac:dyDescent="0.3">
      <c r="A49" s="45"/>
      <c r="B49" s="47"/>
      <c r="C49" s="47"/>
      <c r="D49" s="47"/>
      <c r="E49" s="47"/>
      <c r="F49" s="56" t="s">
        <v>65</v>
      </c>
      <c r="G49" s="57"/>
      <c r="H49" s="58"/>
      <c r="I49" s="59">
        <f>SUM(I46:I48)</f>
        <v>0</v>
      </c>
    </row>
    <row r="50" spans="1:9" ht="15" thickBot="1" x14ac:dyDescent="0.35">
      <c r="A50" s="73"/>
      <c r="F50" s="60" t="s">
        <v>66</v>
      </c>
      <c r="G50" s="80">
        <v>21</v>
      </c>
      <c r="H50" s="61" t="s">
        <v>63</v>
      </c>
      <c r="I50" s="55">
        <f>(I49/100)*G50</f>
        <v>0</v>
      </c>
    </row>
    <row r="51" spans="1:9" ht="15" thickBot="1" x14ac:dyDescent="0.35">
      <c r="A51" s="62"/>
      <c r="B51" s="62"/>
      <c r="C51" s="62"/>
      <c r="D51" s="62"/>
      <c r="E51" s="62"/>
      <c r="F51" s="63" t="s">
        <v>67</v>
      </c>
      <c r="G51" s="63"/>
      <c r="H51" s="64"/>
      <c r="I51" s="65">
        <f>SUM(I49:I50)</f>
        <v>0</v>
      </c>
    </row>
  </sheetData>
  <mergeCells count="25">
    <mergeCell ref="A38:C38"/>
    <mergeCell ref="A45:C45"/>
    <mergeCell ref="F46:H46"/>
    <mergeCell ref="F49:H49"/>
    <mergeCell ref="A51:C51"/>
    <mergeCell ref="D51:E51"/>
    <mergeCell ref="F51:H51"/>
    <mergeCell ref="A30:C30"/>
    <mergeCell ref="D30:F30"/>
    <mergeCell ref="G30:I30"/>
    <mergeCell ref="A37:C37"/>
    <mergeCell ref="D37:F37"/>
    <mergeCell ref="G37:H37"/>
    <mergeCell ref="A25:C25"/>
    <mergeCell ref="D25:F25"/>
    <mergeCell ref="G25:I25"/>
    <mergeCell ref="A29:C29"/>
    <mergeCell ref="D29:F29"/>
    <mergeCell ref="G29:H29"/>
    <mergeCell ref="A2:B2"/>
    <mergeCell ref="A3:B3"/>
    <mergeCell ref="A18:C18"/>
    <mergeCell ref="D18:F18"/>
    <mergeCell ref="A24:C24"/>
    <mergeCell ref="D24:F24"/>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CEDE-1A21-42B0-9F6A-01DBC1A18FC8}">
  <dimension ref="A1:AQ30"/>
  <sheetViews>
    <sheetView workbookViewId="0">
      <selection activeCell="AI26" sqref="AI26"/>
    </sheetView>
  </sheetViews>
  <sheetFormatPr defaultRowHeight="14.4" x14ac:dyDescent="0.3"/>
  <cols>
    <col min="1" max="1" width="31.109375" customWidth="1"/>
    <col min="2" max="2" width="14.33203125" customWidth="1"/>
    <col min="3" max="42" width="2.5546875" customWidth="1"/>
    <col min="43" max="43" width="10.88671875" bestFit="1" customWidth="1"/>
  </cols>
  <sheetData>
    <row r="1" spans="1:42"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43.8" x14ac:dyDescent="1.05">
      <c r="A2" s="2" t="s">
        <v>0</v>
      </c>
      <c r="B2" s="3"/>
      <c r="C2" s="4" t="s">
        <v>70</v>
      </c>
      <c r="D2" s="5"/>
      <c r="E2" s="5"/>
      <c r="F2" s="5"/>
      <c r="G2" s="5"/>
      <c r="H2" s="5"/>
      <c r="I2" s="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x14ac:dyDescent="0.3">
      <c r="A3" s="7"/>
      <c r="B3" s="3"/>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x14ac:dyDescent="0.3">
      <c r="A4" s="8" t="s">
        <v>2</v>
      </c>
      <c r="B4" s="81"/>
      <c r="C4" s="81"/>
      <c r="D4" s="81"/>
      <c r="E4" s="81"/>
      <c r="F4" s="9" t="s">
        <v>3</v>
      </c>
      <c r="G4" s="1"/>
      <c r="H4" s="1"/>
      <c r="I4" s="1"/>
      <c r="J4" s="1"/>
      <c r="K4" s="1"/>
      <c r="L4" s="82">
        <f ca="1">TODAY()</f>
        <v>43878</v>
      </c>
      <c r="M4" s="82"/>
      <c r="N4" s="82"/>
      <c r="O4" s="82"/>
      <c r="P4" s="82"/>
      <c r="Q4" s="82"/>
      <c r="R4" s="82"/>
      <c r="S4" s="82"/>
      <c r="T4" s="82"/>
      <c r="U4" s="82"/>
      <c r="V4" s="82"/>
      <c r="W4" s="82"/>
      <c r="X4" s="82"/>
      <c r="Y4" s="82"/>
      <c r="Z4" s="1"/>
      <c r="AA4" s="1"/>
      <c r="AB4" s="1"/>
      <c r="AC4" s="1"/>
      <c r="AD4" s="1"/>
      <c r="AE4" s="1"/>
      <c r="AF4" s="1"/>
      <c r="AG4" s="1"/>
      <c r="AH4" s="1"/>
      <c r="AI4" s="1"/>
      <c r="AJ4" s="1"/>
      <c r="AK4" s="1"/>
      <c r="AL4" s="1"/>
      <c r="AM4" s="1"/>
      <c r="AN4" s="1"/>
      <c r="AO4" s="1"/>
      <c r="AP4" s="1"/>
    </row>
    <row r="5" spans="1:42" x14ac:dyDescent="0.3">
      <c r="A5" s="1" t="s">
        <v>4</v>
      </c>
      <c r="B5" s="81"/>
      <c r="C5" s="81"/>
      <c r="D5" s="81"/>
      <c r="E5" s="81"/>
      <c r="F5" s="9" t="s">
        <v>5</v>
      </c>
      <c r="G5" s="1"/>
      <c r="H5" s="1"/>
      <c r="I5" s="1"/>
      <c r="J5" s="1"/>
      <c r="K5" s="1"/>
      <c r="L5" s="81">
        <v>100</v>
      </c>
      <c r="M5" s="81"/>
      <c r="N5" s="81"/>
      <c r="O5" s="81"/>
      <c r="P5" s="81"/>
      <c r="Q5" s="81"/>
      <c r="R5" s="81"/>
      <c r="S5" s="81"/>
      <c r="T5" s="81"/>
      <c r="U5" s="81"/>
      <c r="V5" s="81"/>
      <c r="W5" s="81"/>
      <c r="X5" s="81"/>
      <c r="Y5" s="81"/>
      <c r="Z5" s="1"/>
      <c r="AA5" s="1"/>
      <c r="AB5" s="1"/>
      <c r="AC5" s="1"/>
      <c r="AD5" s="1"/>
      <c r="AE5" s="1"/>
      <c r="AF5" s="1"/>
      <c r="AG5" s="1"/>
      <c r="AH5" s="1"/>
      <c r="AI5" s="1"/>
      <c r="AJ5" s="1"/>
      <c r="AK5" s="1"/>
      <c r="AL5" s="1"/>
      <c r="AM5" s="1"/>
      <c r="AN5" s="1"/>
      <c r="AO5" s="1"/>
      <c r="AP5" s="1"/>
    </row>
    <row r="6" spans="1:42" x14ac:dyDescent="0.3">
      <c r="A6" s="1"/>
      <c r="B6" s="3"/>
      <c r="C6" s="3"/>
      <c r="D6" s="3"/>
      <c r="E6" s="3"/>
      <c r="F6" s="9" t="s">
        <v>6</v>
      </c>
      <c r="G6" s="11"/>
      <c r="H6" s="1"/>
      <c r="I6" s="1"/>
      <c r="J6" s="1"/>
      <c r="K6" s="1"/>
      <c r="L6" s="81"/>
      <c r="M6" s="81"/>
      <c r="N6" s="81"/>
      <c r="O6" s="81"/>
      <c r="P6" s="81"/>
      <c r="Q6" s="81"/>
      <c r="R6" s="81"/>
      <c r="S6" s="81"/>
      <c r="T6" s="81"/>
      <c r="U6" s="81"/>
      <c r="V6" s="81"/>
      <c r="W6" s="81"/>
      <c r="X6" s="81"/>
      <c r="Y6" s="81"/>
      <c r="Z6" s="1"/>
      <c r="AA6" s="1"/>
      <c r="AB6" s="1"/>
      <c r="AC6" s="1"/>
      <c r="AD6" s="1"/>
      <c r="AE6" s="1"/>
      <c r="AF6" s="1"/>
      <c r="AG6" s="1"/>
      <c r="AH6" s="1"/>
      <c r="AI6" s="1"/>
      <c r="AJ6" s="1"/>
      <c r="AK6" s="1"/>
      <c r="AL6" s="1"/>
      <c r="AM6" s="1"/>
      <c r="AN6" s="1"/>
      <c r="AO6" s="1"/>
      <c r="AP6" s="1"/>
    </row>
    <row r="7" spans="1:42" x14ac:dyDescent="0.3">
      <c r="A7" s="8" t="s">
        <v>7</v>
      </c>
      <c r="B7" s="3"/>
      <c r="C7" s="3"/>
      <c r="D7" s="3"/>
      <c r="E7" s="3"/>
      <c r="F7" s="1"/>
      <c r="G7" s="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x14ac:dyDescent="0.3">
      <c r="A8" s="13" t="s">
        <v>4</v>
      </c>
      <c r="B8" s="3"/>
      <c r="C8" s="3"/>
      <c r="D8" s="3"/>
      <c r="E8" s="3"/>
      <c r="F8" s="1"/>
      <c r="G8" s="1"/>
      <c r="H8" s="1"/>
      <c r="I8" s="1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x14ac:dyDescent="0.3">
      <c r="A9" s="1" t="s">
        <v>8</v>
      </c>
      <c r="B9" s="3"/>
      <c r="C9" s="3"/>
      <c r="D9" s="3"/>
      <c r="E9" s="3"/>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x14ac:dyDescent="0.3">
      <c r="A10" s="1" t="s">
        <v>9</v>
      </c>
      <c r="B10" s="3"/>
      <c r="C10" s="3"/>
      <c r="D10" s="3"/>
      <c r="E10" s="3"/>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x14ac:dyDescent="0.3">
      <c r="A11" s="1" t="s">
        <v>10</v>
      </c>
      <c r="B11" s="3"/>
      <c r="C11" s="3"/>
      <c r="D11" s="3"/>
      <c r="E11" s="3"/>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x14ac:dyDescent="0.3">
      <c r="A12" s="1"/>
      <c r="B12" s="3"/>
      <c r="C12" s="3"/>
      <c r="D12" s="3"/>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x14ac:dyDescent="0.3">
      <c r="A13" s="8" t="s">
        <v>11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x14ac:dyDescent="0.3">
      <c r="A14" s="118" t="s">
        <v>83</v>
      </c>
      <c r="B14" s="118"/>
      <c r="C14" s="118"/>
      <c r="D14" s="118"/>
      <c r="E14" s="118"/>
      <c r="F14" s="118"/>
      <c r="G14" s="118"/>
      <c r="H14" s="118"/>
      <c r="I14" s="118"/>
      <c r="J14" s="118"/>
      <c r="K14" s="118"/>
      <c r="L14" s="118"/>
      <c r="M14" s="118"/>
      <c r="N14" s="118"/>
      <c r="O14" s="118"/>
      <c r="P14" s="118"/>
      <c r="Q14" s="118"/>
      <c r="R14" s="118"/>
      <c r="S14" s="1"/>
      <c r="T14" s="1"/>
      <c r="U14" s="1"/>
      <c r="V14" s="1"/>
      <c r="W14" s="1"/>
      <c r="X14" s="1"/>
      <c r="Y14" s="1"/>
      <c r="Z14" s="1"/>
      <c r="AA14" s="1"/>
      <c r="AB14" s="1"/>
      <c r="AC14" s="1"/>
      <c r="AD14" s="1"/>
      <c r="AE14" s="1"/>
      <c r="AF14" s="1"/>
      <c r="AG14" s="1"/>
      <c r="AH14" s="1"/>
      <c r="AI14" s="1"/>
      <c r="AJ14" s="1"/>
      <c r="AK14" s="1"/>
      <c r="AL14" s="1"/>
      <c r="AM14" s="1"/>
      <c r="AN14" s="1"/>
      <c r="AO14" s="1"/>
      <c r="AP14" s="1"/>
    </row>
    <row r="15" spans="1:42" x14ac:dyDescent="0.3">
      <c r="A15" s="1"/>
      <c r="B15" s="3"/>
      <c r="C15" s="3"/>
      <c r="D15" s="3"/>
      <c r="E15" s="3"/>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x14ac:dyDescent="0.3">
      <c r="A16" s="8"/>
      <c r="B16" s="3"/>
      <c r="C16" s="3"/>
      <c r="D16" s="3"/>
      <c r="E16" s="3"/>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3" ht="12.75" customHeight="1" thickBot="1" x14ac:dyDescent="0.35">
      <c r="A17" s="8"/>
      <c r="B17" s="3"/>
      <c r="C17" s="3"/>
      <c r="D17" s="3"/>
      <c r="E17" s="3"/>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3" ht="33" customHeight="1" thickBot="1" x14ac:dyDescent="0.35">
      <c r="A18" s="83" t="s">
        <v>71</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5"/>
    </row>
    <row r="19" spans="1:43" ht="33" customHeight="1" thickBot="1" x14ac:dyDescent="0.35">
      <c r="A19" s="86" t="s">
        <v>72</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8"/>
    </row>
    <row r="20" spans="1:43" ht="20.100000000000001" customHeight="1" thickBot="1" x14ac:dyDescent="0.35">
      <c r="A20" s="89" t="s">
        <v>73</v>
      </c>
      <c r="B20" s="90" t="s">
        <v>74</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1"/>
    </row>
    <row r="21" spans="1:43" ht="20.100000000000001" customHeight="1" thickBot="1" x14ac:dyDescent="0.35">
      <c r="A21" s="89" t="s">
        <v>75</v>
      </c>
      <c r="B21" s="38"/>
      <c r="C21" s="38" t="s">
        <v>76</v>
      </c>
      <c r="D21" s="38"/>
      <c r="E21" s="38"/>
      <c r="F21" s="38"/>
      <c r="G21" s="38"/>
      <c r="H21" s="38"/>
      <c r="I21" s="38"/>
      <c r="J21" s="38"/>
      <c r="K21" s="38" t="s">
        <v>77</v>
      </c>
      <c r="L21" s="38"/>
      <c r="M21" s="38"/>
      <c r="N21" s="38"/>
      <c r="O21" s="38"/>
      <c r="P21" s="38"/>
      <c r="Q21" s="38"/>
      <c r="R21" s="38"/>
      <c r="S21" s="38" t="s">
        <v>78</v>
      </c>
      <c r="T21" s="38"/>
      <c r="U21" s="38"/>
      <c r="V21" s="38"/>
      <c r="W21" s="38"/>
      <c r="X21" s="38"/>
      <c r="Y21" s="38"/>
      <c r="Z21" s="38"/>
      <c r="AA21" s="38" t="s">
        <v>79</v>
      </c>
      <c r="AB21" s="38"/>
      <c r="AC21" s="38"/>
      <c r="AD21" s="38"/>
      <c r="AE21" s="38"/>
      <c r="AF21" s="38"/>
      <c r="AG21" s="38"/>
      <c r="AH21" s="38"/>
      <c r="AI21" s="38" t="s">
        <v>80</v>
      </c>
      <c r="AJ21" s="38"/>
      <c r="AK21" s="38"/>
      <c r="AL21" s="38"/>
      <c r="AM21" s="38"/>
      <c r="AN21" s="38"/>
      <c r="AO21" s="38"/>
      <c r="AP21" s="39"/>
    </row>
    <row r="22" spans="1:43" ht="20.100000000000001" customHeight="1" thickBot="1" x14ac:dyDescent="0.35">
      <c r="A22" s="89" t="s">
        <v>81</v>
      </c>
      <c r="B22" s="38" t="s">
        <v>82</v>
      </c>
      <c r="C22" s="92">
        <v>1</v>
      </c>
      <c r="D22" s="93">
        <v>2</v>
      </c>
      <c r="E22" s="93">
        <v>3</v>
      </c>
      <c r="F22" s="93">
        <v>4</v>
      </c>
      <c r="G22" s="93">
        <v>5</v>
      </c>
      <c r="H22" s="93">
        <v>6</v>
      </c>
      <c r="I22" s="93">
        <v>7</v>
      </c>
      <c r="J22" s="94">
        <v>8</v>
      </c>
      <c r="K22" s="92">
        <v>1</v>
      </c>
      <c r="L22" s="93">
        <v>2</v>
      </c>
      <c r="M22" s="93">
        <v>3</v>
      </c>
      <c r="N22" s="93">
        <v>4</v>
      </c>
      <c r="O22" s="93">
        <v>5</v>
      </c>
      <c r="P22" s="93">
        <v>6</v>
      </c>
      <c r="Q22" s="93">
        <v>7</v>
      </c>
      <c r="R22" s="94">
        <v>8</v>
      </c>
      <c r="S22" s="92">
        <v>1</v>
      </c>
      <c r="T22" s="93">
        <v>2</v>
      </c>
      <c r="U22" s="93">
        <v>3</v>
      </c>
      <c r="V22" s="93">
        <v>4</v>
      </c>
      <c r="W22" s="93">
        <v>5</v>
      </c>
      <c r="X22" s="93">
        <v>6</v>
      </c>
      <c r="Y22" s="93">
        <v>7</v>
      </c>
      <c r="Z22" s="94">
        <v>8</v>
      </c>
      <c r="AA22" s="38">
        <v>1</v>
      </c>
      <c r="AB22" s="38">
        <v>2</v>
      </c>
      <c r="AC22" s="38">
        <v>3</v>
      </c>
      <c r="AD22" s="38">
        <v>4</v>
      </c>
      <c r="AE22" s="38">
        <v>5</v>
      </c>
      <c r="AF22" s="38">
        <v>6</v>
      </c>
      <c r="AG22" s="38">
        <v>7</v>
      </c>
      <c r="AH22" s="38">
        <v>8</v>
      </c>
      <c r="AI22" s="92">
        <v>1</v>
      </c>
      <c r="AJ22" s="93">
        <v>2</v>
      </c>
      <c r="AK22" s="93">
        <v>3</v>
      </c>
      <c r="AL22" s="93">
        <v>4</v>
      </c>
      <c r="AM22" s="93">
        <v>5</v>
      </c>
      <c r="AN22" s="93">
        <v>6</v>
      </c>
      <c r="AO22" s="93">
        <v>7</v>
      </c>
      <c r="AP22" s="94">
        <v>8</v>
      </c>
      <c r="AQ22" s="94" t="s">
        <v>84</v>
      </c>
    </row>
    <row r="23" spans="1:43" x14ac:dyDescent="0.3">
      <c r="A23" s="114" t="str">
        <f>Begroting!A27</f>
        <v>Timmerman profielen stellen</v>
      </c>
      <c r="B23" s="95"/>
      <c r="C23" s="96"/>
      <c r="D23" s="97"/>
      <c r="E23" s="97"/>
      <c r="F23" s="97"/>
      <c r="G23" s="97"/>
      <c r="H23" s="97"/>
      <c r="I23" s="97"/>
      <c r="J23" s="98"/>
      <c r="K23" s="96"/>
      <c r="L23" s="97"/>
      <c r="M23" s="97"/>
      <c r="N23" s="97"/>
      <c r="O23" s="97"/>
      <c r="P23" s="97"/>
      <c r="Q23" s="97"/>
      <c r="R23" s="98"/>
      <c r="S23" s="96"/>
      <c r="T23" s="97"/>
      <c r="U23" s="97"/>
      <c r="V23" s="97"/>
      <c r="W23" s="97"/>
      <c r="X23" s="97"/>
      <c r="Y23" s="97"/>
      <c r="Z23" s="98"/>
      <c r="AA23" s="99"/>
      <c r="AB23" s="97"/>
      <c r="AC23" s="97"/>
      <c r="AD23" s="97"/>
      <c r="AE23" s="97"/>
      <c r="AF23" s="97"/>
      <c r="AG23" s="97"/>
      <c r="AH23" s="100"/>
      <c r="AI23" s="96"/>
      <c r="AJ23" s="97"/>
      <c r="AK23" s="97"/>
      <c r="AL23" s="97"/>
      <c r="AM23" s="97"/>
      <c r="AN23" s="97"/>
      <c r="AO23" s="97"/>
      <c r="AP23" s="98"/>
      <c r="AQ23" s="98"/>
    </row>
    <row r="24" spans="1:43" x14ac:dyDescent="0.3">
      <c r="A24" s="115" t="str">
        <f>Begroting!A28</f>
        <v>Timmerman kozijnen stellen</v>
      </c>
      <c r="B24" s="101"/>
      <c r="C24" s="102"/>
      <c r="D24" s="103"/>
      <c r="E24" s="103"/>
      <c r="F24" s="103"/>
      <c r="G24" s="103"/>
      <c r="H24" s="103"/>
      <c r="I24" s="103"/>
      <c r="J24" s="104"/>
      <c r="K24" s="102"/>
      <c r="L24" s="103"/>
      <c r="M24" s="103"/>
      <c r="N24" s="103"/>
      <c r="O24" s="103"/>
      <c r="P24" s="103"/>
      <c r="Q24" s="103"/>
      <c r="R24" s="104"/>
      <c r="S24" s="102"/>
      <c r="T24" s="103"/>
      <c r="U24" s="103"/>
      <c r="V24" s="103"/>
      <c r="W24" s="103"/>
      <c r="X24" s="103"/>
      <c r="Y24" s="103"/>
      <c r="Z24" s="104"/>
      <c r="AA24" s="105"/>
      <c r="AB24" s="103"/>
      <c r="AC24" s="103"/>
      <c r="AD24" s="103"/>
      <c r="AE24" s="103"/>
      <c r="AF24" s="103"/>
      <c r="AG24" s="103"/>
      <c r="AH24" s="106"/>
      <c r="AI24" s="102"/>
      <c r="AJ24" s="103"/>
      <c r="AK24" s="103"/>
      <c r="AL24" s="103"/>
      <c r="AM24" s="103"/>
      <c r="AN24" s="103"/>
      <c r="AO24" s="103"/>
      <c r="AP24" s="104"/>
      <c r="AQ24" s="104"/>
    </row>
    <row r="25" spans="1:43" x14ac:dyDescent="0.3">
      <c r="A25" s="116" t="str">
        <f>Begroting!A32</f>
        <v>Metselwerk</v>
      </c>
      <c r="B25" s="107"/>
      <c r="C25" s="102"/>
      <c r="D25" s="103"/>
      <c r="E25" s="103"/>
      <c r="F25" s="103"/>
      <c r="G25" s="103"/>
      <c r="H25" s="103"/>
      <c r="I25" s="103"/>
      <c r="J25" s="104"/>
      <c r="K25" s="102"/>
      <c r="L25" s="103"/>
      <c r="M25" s="103"/>
      <c r="N25" s="103"/>
      <c r="O25" s="103"/>
      <c r="P25" s="103"/>
      <c r="Q25" s="103"/>
      <c r="R25" s="104"/>
      <c r="S25" s="102"/>
      <c r="T25" s="103"/>
      <c r="U25" s="103"/>
      <c r="V25" s="103"/>
      <c r="W25" s="103"/>
      <c r="X25" s="103"/>
      <c r="Y25" s="103"/>
      <c r="Z25" s="104"/>
      <c r="AA25" s="105"/>
      <c r="AB25" s="103"/>
      <c r="AC25" s="103"/>
      <c r="AD25" s="103"/>
      <c r="AE25" s="103"/>
      <c r="AF25" s="103"/>
      <c r="AG25" s="103"/>
      <c r="AH25" s="106"/>
      <c r="AI25" s="102"/>
      <c r="AJ25" s="103"/>
      <c r="AK25" s="103"/>
      <c r="AL25" s="103"/>
      <c r="AM25" s="103"/>
      <c r="AN25" s="103"/>
      <c r="AO25" s="103"/>
      <c r="AP25" s="104"/>
      <c r="AQ25" s="104"/>
    </row>
    <row r="26" spans="1:43" x14ac:dyDescent="0.3">
      <c r="A26" s="115" t="str">
        <f>Begroting!A33</f>
        <v>Opperen</v>
      </c>
      <c r="B26" s="101"/>
      <c r="C26" s="102"/>
      <c r="D26" s="103"/>
      <c r="E26" s="103"/>
      <c r="F26" s="103"/>
      <c r="G26" s="103"/>
      <c r="H26" s="103"/>
      <c r="I26" s="103"/>
      <c r="J26" s="104"/>
      <c r="K26" s="102"/>
      <c r="L26" s="103"/>
      <c r="M26" s="103"/>
      <c r="N26" s="103"/>
      <c r="O26" s="103"/>
      <c r="P26" s="103"/>
      <c r="Q26" s="103"/>
      <c r="R26" s="104"/>
      <c r="S26" s="102"/>
      <c r="T26" s="103"/>
      <c r="U26" s="103"/>
      <c r="V26" s="103"/>
      <c r="W26" s="103"/>
      <c r="X26" s="103"/>
      <c r="Y26" s="103"/>
      <c r="Z26" s="104"/>
      <c r="AA26" s="105"/>
      <c r="AB26" s="103"/>
      <c r="AC26" s="103"/>
      <c r="AD26" s="103"/>
      <c r="AE26" s="103"/>
      <c r="AF26" s="103"/>
      <c r="AG26" s="103"/>
      <c r="AH26" s="106"/>
      <c r="AI26" s="102"/>
      <c r="AJ26" s="103"/>
      <c r="AK26" s="103"/>
      <c r="AL26" s="103"/>
      <c r="AM26" s="103"/>
      <c r="AN26" s="103"/>
      <c r="AO26" s="103"/>
      <c r="AP26" s="104"/>
      <c r="AQ26" s="104"/>
    </row>
    <row r="27" spans="1:43" x14ac:dyDescent="0.3">
      <c r="A27" s="116" t="str">
        <f>Begroting!A34</f>
        <v>Ankers aanbrengen</v>
      </c>
      <c r="B27" s="107"/>
      <c r="C27" s="102"/>
      <c r="D27" s="103"/>
      <c r="E27" s="103"/>
      <c r="F27" s="103"/>
      <c r="G27" s="103"/>
      <c r="H27" s="103"/>
      <c r="I27" s="103"/>
      <c r="J27" s="104"/>
      <c r="K27" s="102"/>
      <c r="L27" s="103"/>
      <c r="M27" s="103"/>
      <c r="N27" s="103"/>
      <c r="O27" s="103"/>
      <c r="P27" s="103"/>
      <c r="Q27" s="103"/>
      <c r="R27" s="104"/>
      <c r="S27" s="102"/>
      <c r="T27" s="103"/>
      <c r="U27" s="103"/>
      <c r="V27" s="103"/>
      <c r="W27" s="103"/>
      <c r="X27" s="103"/>
      <c r="Y27" s="103"/>
      <c r="Z27" s="104"/>
      <c r="AA27" s="105"/>
      <c r="AB27" s="103"/>
      <c r="AC27" s="103"/>
      <c r="AD27" s="103"/>
      <c r="AE27" s="103"/>
      <c r="AF27" s="103"/>
      <c r="AG27" s="103"/>
      <c r="AH27" s="106"/>
      <c r="AI27" s="102"/>
      <c r="AJ27" s="103"/>
      <c r="AK27" s="103"/>
      <c r="AL27" s="103"/>
      <c r="AM27" s="103"/>
      <c r="AN27" s="103"/>
      <c r="AO27" s="103"/>
      <c r="AP27" s="104"/>
      <c r="AQ27" s="104"/>
    </row>
    <row r="28" spans="1:43" x14ac:dyDescent="0.3">
      <c r="A28" s="115" t="str">
        <f>Begroting!A35</f>
        <v>Steigerwerk</v>
      </c>
      <c r="B28" s="101"/>
      <c r="C28" s="102"/>
      <c r="D28" s="103"/>
      <c r="E28" s="103"/>
      <c r="F28" s="103"/>
      <c r="G28" s="103"/>
      <c r="H28" s="103"/>
      <c r="I28" s="103"/>
      <c r="J28" s="104"/>
      <c r="K28" s="102"/>
      <c r="L28" s="103"/>
      <c r="M28" s="103"/>
      <c r="N28" s="103"/>
      <c r="O28" s="103"/>
      <c r="P28" s="103"/>
      <c r="Q28" s="103"/>
      <c r="R28" s="104"/>
      <c r="S28" s="102"/>
      <c r="T28" s="103"/>
      <c r="U28" s="103"/>
      <c r="V28" s="103"/>
      <c r="W28" s="103"/>
      <c r="X28" s="103"/>
      <c r="Y28" s="103"/>
      <c r="Z28" s="104"/>
      <c r="AA28" s="105"/>
      <c r="AB28" s="103"/>
      <c r="AC28" s="103"/>
      <c r="AD28" s="103"/>
      <c r="AE28" s="103"/>
      <c r="AF28" s="103"/>
      <c r="AG28" s="103"/>
      <c r="AH28" s="106"/>
      <c r="AI28" s="102"/>
      <c r="AJ28" s="103"/>
      <c r="AK28" s="103"/>
      <c r="AL28" s="103"/>
      <c r="AM28" s="103"/>
      <c r="AN28" s="103"/>
      <c r="AO28" s="103"/>
      <c r="AP28" s="104"/>
      <c r="AQ28" s="104"/>
    </row>
    <row r="29" spans="1:43" ht="15" thickBot="1" x14ac:dyDescent="0.35">
      <c r="A29" s="117" t="str">
        <f>Begroting!A36</f>
        <v>Voegwerk</v>
      </c>
      <c r="B29" s="108"/>
      <c r="C29" s="109"/>
      <c r="D29" s="110"/>
      <c r="E29" s="110"/>
      <c r="F29" s="110"/>
      <c r="G29" s="110"/>
      <c r="H29" s="110"/>
      <c r="I29" s="110"/>
      <c r="J29" s="111"/>
      <c r="K29" s="109"/>
      <c r="L29" s="110"/>
      <c r="M29" s="110"/>
      <c r="N29" s="110"/>
      <c r="O29" s="110"/>
      <c r="P29" s="110"/>
      <c r="Q29" s="110"/>
      <c r="R29" s="111"/>
      <c r="S29" s="109"/>
      <c r="T29" s="110"/>
      <c r="U29" s="110"/>
      <c r="V29" s="110"/>
      <c r="W29" s="110"/>
      <c r="X29" s="110"/>
      <c r="Y29" s="110"/>
      <c r="Z29" s="111"/>
      <c r="AA29" s="112"/>
      <c r="AB29" s="110"/>
      <c r="AC29" s="110"/>
      <c r="AD29" s="110"/>
      <c r="AE29" s="110"/>
      <c r="AF29" s="110"/>
      <c r="AG29" s="110"/>
      <c r="AH29" s="113"/>
      <c r="AI29" s="109"/>
      <c r="AJ29" s="110"/>
      <c r="AK29" s="110"/>
      <c r="AL29" s="110"/>
      <c r="AM29" s="110"/>
      <c r="AN29" s="110"/>
      <c r="AO29" s="110"/>
      <c r="AP29" s="111"/>
      <c r="AQ29" s="111"/>
    </row>
    <row r="30" spans="1:43" x14ac:dyDescent="0.3">
      <c r="AQ30" s="146">
        <f>AQ23+AQ24+AQ25+AQ26+AQ27+AQ28+AQ29</f>
        <v>0</v>
      </c>
    </row>
  </sheetData>
  <mergeCells count="21">
    <mergeCell ref="A18:AP18"/>
    <mergeCell ref="A19:AP19"/>
    <mergeCell ref="B20:AP20"/>
    <mergeCell ref="A14:R14"/>
    <mergeCell ref="B11:E11"/>
    <mergeCell ref="B12:E12"/>
    <mergeCell ref="B15:E15"/>
    <mergeCell ref="B16:E16"/>
    <mergeCell ref="B17:E17"/>
    <mergeCell ref="B6:E6"/>
    <mergeCell ref="L6:Y6"/>
    <mergeCell ref="B7:E7"/>
    <mergeCell ref="B8:E8"/>
    <mergeCell ref="B9:E9"/>
    <mergeCell ref="B10:E10"/>
    <mergeCell ref="A2:B2"/>
    <mergeCell ref="A3:B3"/>
    <mergeCell ref="B4:E4"/>
    <mergeCell ref="L4:Y4"/>
    <mergeCell ref="B5:E5"/>
    <mergeCell ref="L5:Y5"/>
  </mergeCells>
  <conditionalFormatting sqref="C23:AP29">
    <cfRule type="cellIs" dxfId="3" priority="3" operator="equal">
      <formula>"x"</formula>
    </cfRule>
    <cfRule type="cellIs" dxfId="2" priority="4" operator="equal">
      <formula>"x"</formula>
    </cfRule>
  </conditionalFormatting>
  <conditionalFormatting sqref="AQ23:AQ29">
    <cfRule type="cellIs" dxfId="1" priority="1" operator="equal">
      <formula>"x"</formula>
    </cfRule>
    <cfRule type="cellIs" dxfId="0" priority="2" operator="equal">
      <formula>"x"</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5784E-ED56-4507-BF51-918EE05C0CA9}">
  <dimension ref="A2:E39"/>
  <sheetViews>
    <sheetView tabSelected="1" workbookViewId="0">
      <selection activeCell="H22" sqref="H22"/>
    </sheetView>
  </sheetViews>
  <sheetFormatPr defaultRowHeight="14.4" x14ac:dyDescent="0.3"/>
  <cols>
    <col min="1" max="1" width="19.109375" customWidth="1"/>
    <col min="2" max="2" width="17.44140625" customWidth="1"/>
    <col min="3" max="3" width="15.5546875" customWidth="1"/>
    <col min="4" max="4" width="18.44140625" customWidth="1"/>
    <col min="5" max="5" width="27.6640625" customWidth="1"/>
    <col min="6" max="6" width="14.6640625" customWidth="1"/>
  </cols>
  <sheetData>
    <row r="2" spans="1:5" ht="43.8" x14ac:dyDescent="1.05">
      <c r="A2" s="119" t="s">
        <v>0</v>
      </c>
      <c r="B2" s="120"/>
      <c r="E2" s="121" t="s">
        <v>86</v>
      </c>
    </row>
    <row r="3" spans="1:5" x14ac:dyDescent="0.3">
      <c r="A3" s="122"/>
      <c r="B3" s="120"/>
      <c r="C3" s="120"/>
    </row>
    <row r="4" spans="1:5" x14ac:dyDescent="0.3">
      <c r="A4" s="123" t="s">
        <v>87</v>
      </c>
      <c r="D4" s="124" t="s">
        <v>3</v>
      </c>
      <c r="E4" s="125">
        <f ca="1">TODAY()</f>
        <v>43878</v>
      </c>
    </row>
    <row r="5" spans="1:5" x14ac:dyDescent="0.3">
      <c r="A5" s="123" t="s">
        <v>88</v>
      </c>
      <c r="D5" s="124" t="s">
        <v>89</v>
      </c>
      <c r="E5" s="74">
        <v>100</v>
      </c>
    </row>
    <row r="6" spans="1:5" x14ac:dyDescent="0.3">
      <c r="A6" s="123" t="s">
        <v>90</v>
      </c>
      <c r="D6" s="124" t="s">
        <v>6</v>
      </c>
      <c r="E6" s="126"/>
    </row>
    <row r="8" spans="1:5" x14ac:dyDescent="0.3">
      <c r="A8" s="15" t="s">
        <v>91</v>
      </c>
      <c r="D8" s="127" t="s">
        <v>92</v>
      </c>
      <c r="E8" s="125">
        <f ca="1">TODAY() + 10</f>
        <v>43888</v>
      </c>
    </row>
    <row r="9" spans="1:5" x14ac:dyDescent="0.3">
      <c r="A9" s="123" t="s">
        <v>93</v>
      </c>
      <c r="D9" s="127" t="s">
        <v>94</v>
      </c>
    </row>
    <row r="10" spans="1:5" x14ac:dyDescent="0.3">
      <c r="A10" s="123" t="s">
        <v>95</v>
      </c>
    </row>
    <row r="11" spans="1:5" x14ac:dyDescent="0.3">
      <c r="A11" s="123" t="s">
        <v>87</v>
      </c>
    </row>
    <row r="12" spans="1:5" x14ac:dyDescent="0.3">
      <c r="A12" s="123" t="s">
        <v>88</v>
      </c>
    </row>
    <row r="13" spans="1:5" x14ac:dyDescent="0.3">
      <c r="A13" s="123" t="s">
        <v>90</v>
      </c>
    </row>
    <row r="15" spans="1:5" x14ac:dyDescent="0.3">
      <c r="A15" s="15" t="s">
        <v>96</v>
      </c>
    </row>
    <row r="16" spans="1:5" ht="15" thickBot="1" x14ac:dyDescent="0.35">
      <c r="A16" s="123" t="s">
        <v>97</v>
      </c>
    </row>
    <row r="17" spans="1:5" s="47" customFormat="1" ht="20.100000000000001" customHeight="1" x14ac:dyDescent="0.3">
      <c r="A17" s="128" t="s">
        <v>98</v>
      </c>
      <c r="B17" s="128" t="s">
        <v>99</v>
      </c>
      <c r="C17" s="128" t="s">
        <v>100</v>
      </c>
      <c r="D17" s="128" t="s">
        <v>101</v>
      </c>
      <c r="E17" s="129" t="s">
        <v>102</v>
      </c>
    </row>
    <row r="18" spans="1:5" s="47" customFormat="1" ht="20.100000000000001" customHeight="1" x14ac:dyDescent="0.3">
      <c r="A18" s="130"/>
      <c r="B18" s="130"/>
      <c r="C18" s="130"/>
      <c r="D18" s="131"/>
      <c r="E18" s="132" t="s">
        <v>103</v>
      </c>
    </row>
    <row r="19" spans="1:5" x14ac:dyDescent="0.3">
      <c r="A19" s="15"/>
      <c r="B19" s="15"/>
      <c r="C19" s="15"/>
    </row>
    <row r="20" spans="1:5" ht="15" thickBot="1" x14ac:dyDescent="0.35"/>
    <row r="21" spans="1:5" s="47" customFormat="1" ht="34.5" customHeight="1" x14ac:dyDescent="0.3">
      <c r="A21" s="133" t="s">
        <v>104</v>
      </c>
      <c r="B21" s="134"/>
      <c r="C21" s="135" t="s">
        <v>105</v>
      </c>
      <c r="D21" s="136" t="s">
        <v>106</v>
      </c>
      <c r="E21" s="137" t="s">
        <v>107</v>
      </c>
    </row>
    <row r="22" spans="1:5" s="47" customFormat="1" ht="20.100000000000001" customHeight="1" x14ac:dyDescent="0.3">
      <c r="A22" s="147" t="s">
        <v>113</v>
      </c>
      <c r="B22" s="138"/>
      <c r="C22" s="150"/>
      <c r="D22" s="151"/>
      <c r="E22" s="152">
        <f>C22*D22</f>
        <v>0</v>
      </c>
    </row>
    <row r="23" spans="1:5" s="47" customFormat="1" ht="20.100000000000001" customHeight="1" x14ac:dyDescent="0.3">
      <c r="A23" s="147" t="str">
        <f>Begroting!A33</f>
        <v>Opperen</v>
      </c>
      <c r="B23" s="138"/>
      <c r="C23" s="150"/>
      <c r="D23" s="151"/>
      <c r="E23" s="152">
        <f>C23*D23</f>
        <v>0</v>
      </c>
    </row>
    <row r="24" spans="1:5" s="47" customFormat="1" ht="20.100000000000001" customHeight="1" x14ac:dyDescent="0.3">
      <c r="A24" s="148" t="str">
        <f>Begroting!A34</f>
        <v>Ankers aanbrengen</v>
      </c>
      <c r="B24" s="143"/>
      <c r="C24" s="150"/>
      <c r="D24" s="151"/>
      <c r="E24" s="152">
        <f t="shared" ref="E24:E32" si="0">C24*D24</f>
        <v>0</v>
      </c>
    </row>
    <row r="25" spans="1:5" s="47" customFormat="1" ht="20.100000000000001" customHeight="1" x14ac:dyDescent="0.3">
      <c r="A25" s="148" t="str">
        <f>Begroting!A35</f>
        <v>Steigerwerk</v>
      </c>
      <c r="B25" s="149"/>
      <c r="C25" s="150"/>
      <c r="D25" s="151"/>
      <c r="E25" s="152">
        <f t="shared" si="0"/>
        <v>0</v>
      </c>
    </row>
    <row r="26" spans="1:5" s="47" customFormat="1" ht="20.100000000000001" customHeight="1" x14ac:dyDescent="0.3">
      <c r="A26" s="148" t="str">
        <f>Begroting!A36</f>
        <v>Voegwerk</v>
      </c>
      <c r="B26" s="149"/>
      <c r="C26" s="150"/>
      <c r="D26" s="151"/>
      <c r="E26" s="152">
        <f t="shared" si="0"/>
        <v>0</v>
      </c>
    </row>
    <row r="27" spans="1:5" s="47" customFormat="1" ht="20.100000000000001" customHeight="1" x14ac:dyDescent="0.3">
      <c r="A27" s="148" t="str">
        <f>Begroting!A37</f>
        <v>Totaal kosten arbeid metselwerk</v>
      </c>
      <c r="B27" s="149"/>
      <c r="C27" s="150"/>
      <c r="D27" s="151"/>
      <c r="E27" s="152">
        <f t="shared" si="0"/>
        <v>0</v>
      </c>
    </row>
    <row r="28" spans="1:5" s="47" customFormat="1" ht="20.100000000000001" customHeight="1" x14ac:dyDescent="0.3">
      <c r="A28" s="148" t="str">
        <f>Begroting!A41</f>
        <v>cement</v>
      </c>
      <c r="B28" s="149"/>
      <c r="C28" s="150"/>
      <c r="D28" s="151"/>
      <c r="E28" s="152">
        <f t="shared" si="0"/>
        <v>0</v>
      </c>
    </row>
    <row r="29" spans="1:5" s="47" customFormat="1" ht="20.100000000000001" customHeight="1" x14ac:dyDescent="0.3">
      <c r="A29" s="148" t="str">
        <f>Begroting!A42</f>
        <v>zand</v>
      </c>
      <c r="B29" s="149"/>
      <c r="C29" s="150"/>
      <c r="D29" s="151"/>
      <c r="E29" s="152">
        <f t="shared" si="0"/>
        <v>0</v>
      </c>
    </row>
    <row r="30" spans="1:5" s="47" customFormat="1" ht="20.100000000000001" customHeight="1" x14ac:dyDescent="0.3">
      <c r="A30" s="148" t="str">
        <f>Begroting!A43</f>
        <v>ankers en roosters</v>
      </c>
      <c r="B30" s="149"/>
      <c r="C30" s="150"/>
      <c r="D30" s="151"/>
      <c r="E30" s="152">
        <f t="shared" si="0"/>
        <v>0</v>
      </c>
    </row>
    <row r="31" spans="1:5" s="47" customFormat="1" ht="20.100000000000001" customHeight="1" x14ac:dyDescent="0.3">
      <c r="A31" s="148" t="str">
        <f>Begroting!A44</f>
        <v>voegmortel</v>
      </c>
      <c r="B31" s="149"/>
      <c r="C31" s="150"/>
      <c r="D31" s="151"/>
      <c r="E31" s="152">
        <f t="shared" si="0"/>
        <v>0</v>
      </c>
    </row>
    <row r="32" spans="1:5" s="47" customFormat="1" ht="20.100000000000001" customHeight="1" x14ac:dyDescent="0.3">
      <c r="A32" s="144" t="str">
        <f>Begroting!A45</f>
        <v>Totaal kosten materiaal</v>
      </c>
      <c r="B32" s="145"/>
      <c r="C32" s="150"/>
      <c r="D32" s="151"/>
      <c r="E32" s="152">
        <f t="shared" si="0"/>
        <v>0</v>
      </c>
    </row>
    <row r="33" spans="1:5" s="47" customFormat="1" ht="20.100000000000001" customHeight="1" x14ac:dyDescent="0.3">
      <c r="A33" s="46"/>
      <c r="B33" s="46"/>
      <c r="C33" s="46"/>
      <c r="D33" s="139" t="s">
        <v>108</v>
      </c>
      <c r="E33" s="153">
        <f>SUM(E22:E32)</f>
        <v>0</v>
      </c>
    </row>
    <row r="34" spans="1:5" s="47" customFormat="1" ht="20.100000000000001" customHeight="1" x14ac:dyDescent="0.3">
      <c r="A34" s="46"/>
      <c r="B34" s="46"/>
      <c r="C34" s="46"/>
      <c r="D34" s="139" t="s">
        <v>109</v>
      </c>
      <c r="E34" s="140">
        <v>0.21</v>
      </c>
    </row>
    <row r="35" spans="1:5" s="47" customFormat="1" ht="20.100000000000001" customHeight="1" x14ac:dyDescent="0.3">
      <c r="A35" s="46"/>
      <c r="B35" s="46"/>
      <c r="C35" s="46"/>
      <c r="D35" s="139" t="s">
        <v>110</v>
      </c>
      <c r="E35" s="141">
        <f>(E33*E34)</f>
        <v>0</v>
      </c>
    </row>
    <row r="36" spans="1:5" s="47" customFormat="1" ht="20.100000000000001" customHeight="1" x14ac:dyDescent="0.3">
      <c r="D36" s="139" t="s">
        <v>111</v>
      </c>
      <c r="E36" s="141">
        <f>E33+E35</f>
        <v>0</v>
      </c>
    </row>
    <row r="38" spans="1:5" x14ac:dyDescent="0.3">
      <c r="A38" s="123" t="s">
        <v>112</v>
      </c>
    </row>
    <row r="39" spans="1:5" x14ac:dyDescent="0.3">
      <c r="A39" s="142"/>
      <c r="B39" s="142"/>
      <c r="C39" s="142"/>
    </row>
  </sheetData>
  <mergeCells count="5">
    <mergeCell ref="A2:B2"/>
    <mergeCell ref="A3:C3"/>
    <mergeCell ref="A21:B21"/>
    <mergeCell ref="A22:B22"/>
    <mergeCell ref="A23:B23"/>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Begroting</vt:lpstr>
      <vt:lpstr>Planning</vt:lpstr>
      <vt:lpstr>Offerte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van der Burgt</dc:creator>
  <cp:lastModifiedBy>L van der Burgt</cp:lastModifiedBy>
  <cp:lastPrinted>2020-02-17T18:41:47Z</cp:lastPrinted>
  <dcterms:created xsi:type="dcterms:W3CDTF">2020-02-17T17:50:38Z</dcterms:created>
  <dcterms:modified xsi:type="dcterms:W3CDTF">2020-02-17T18:47:48Z</dcterms:modified>
</cp:coreProperties>
</file>